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070" activeTab="5"/>
  </bookViews>
  <sheets>
    <sheet name="Kl 9 ges" sheetId="1" r:id="rId1"/>
    <sheet name="Kl 10 ges" sheetId="2" r:id="rId2"/>
    <sheet name="Kl 11 ges" sheetId="3" r:id="rId3"/>
    <sheet name="Kl 12 ges" sheetId="4" r:id="rId4"/>
    <sheet name="GYM Gesamt U18" sheetId="5" r:id="rId5"/>
    <sheet name="GYM Gesamt" sheetId="6" r:id="rId6"/>
    <sheet name="GYM Ges weibl" sheetId="7" r:id="rId7"/>
    <sheet name="GYM Ges männl" sheetId="8" r:id="rId8"/>
  </sheets>
  <definedNames/>
  <calcPr fullCalcOnLoad="1"/>
</workbook>
</file>

<file path=xl/comments1.xml><?xml version="1.0" encoding="utf-8"?>
<comments xmlns="http://schemas.openxmlformats.org/spreadsheetml/2006/main">
  <authors>
    <author>Robert Riedel</author>
  </authors>
  <commentList>
    <comment ref="R1" authorId="0">
      <text>
        <r>
          <rPr>
            <b/>
            <sz val="8"/>
            <rFont val="Tahoma"/>
            <family val="0"/>
          </rPr>
          <t>Robert Riedel:</t>
        </r>
        <r>
          <rPr>
            <sz val="8"/>
            <rFont val="Tahoma"/>
            <family val="0"/>
          </rPr>
          <t xml:space="preserve">
FORMELBEZUG - nur Klasse!</t>
        </r>
      </text>
    </comment>
    <comment ref="L13" authorId="0">
      <text>
        <r>
          <rPr>
            <b/>
            <sz val="8"/>
            <rFont val="Tahoma"/>
            <family val="0"/>
          </rPr>
          <t>Robert Riedel:</t>
        </r>
        <r>
          <rPr>
            <sz val="8"/>
            <rFont val="Tahoma"/>
            <family val="0"/>
          </rPr>
          <t xml:space="preserve">
Hier steht nur ein absoluter Wert, wenn der Prozentwert unterhalb des oben eingegebenen Prozentwertes ist</t>
        </r>
      </text>
    </comment>
    <comment ref="K13" authorId="0">
      <text>
        <r>
          <rPr>
            <b/>
            <sz val="8"/>
            <rFont val="Tahoma"/>
            <family val="0"/>
          </rPr>
          <t>Robert Riedel:</t>
        </r>
        <r>
          <rPr>
            <sz val="8"/>
            <rFont val="Tahoma"/>
            <family val="0"/>
          </rPr>
          <t xml:space="preserve">
% der gesamten gültigen Stimmen</t>
        </r>
      </text>
    </comment>
    <comment ref="J13" authorId="0">
      <text>
        <r>
          <rPr>
            <b/>
            <sz val="8"/>
            <rFont val="Tahoma"/>
            <family val="0"/>
          </rPr>
          <t>Robert Riedel:</t>
        </r>
        <r>
          <rPr>
            <sz val="8"/>
            <rFont val="Tahoma"/>
            <family val="0"/>
          </rPr>
          <t xml:space="preserve">
geschlechts- und altersunabhängig</t>
        </r>
      </text>
    </comment>
    <comment ref="M13" authorId="0">
      <text>
        <r>
          <rPr>
            <b/>
            <sz val="8"/>
            <rFont val="Tahoma"/>
            <family val="0"/>
          </rPr>
          <t>Robert Riedel:</t>
        </r>
        <r>
          <rPr>
            <sz val="8"/>
            <rFont val="Tahoma"/>
            <family val="0"/>
          </rPr>
          <t xml:space="preserve">
Hier steht ein absoluter Wert, wenn der Prozentwert oberhalb des oben angegebenen Prozentwertes ist.</t>
        </r>
      </text>
    </comment>
    <comment ref="N13" authorId="0">
      <text>
        <r>
          <rPr>
            <b/>
            <sz val="8"/>
            <rFont val="Tahoma"/>
            <family val="0"/>
          </rPr>
          <t>Robert Riedel:</t>
        </r>
        <r>
          <rPr>
            <sz val="8"/>
            <rFont val="Tahoma"/>
            <family val="0"/>
          </rPr>
          <t xml:space="preserve">
altersunabhängig, männlich</t>
        </r>
      </text>
    </comment>
    <comment ref="O13" authorId="0">
      <text>
        <r>
          <rPr>
            <b/>
            <sz val="8"/>
            <rFont val="Tahoma"/>
            <family val="0"/>
          </rPr>
          <t>Robert Riedel:</t>
        </r>
        <r>
          <rPr>
            <sz val="8"/>
            <rFont val="Tahoma"/>
            <family val="0"/>
          </rPr>
          <t xml:space="preserve">
% der gesamten gültigen Stimmen männlicher Wähler</t>
        </r>
      </text>
    </comment>
    <comment ref="P13" authorId="0">
      <text>
        <r>
          <rPr>
            <b/>
            <sz val="8"/>
            <rFont val="Tahoma"/>
            <family val="0"/>
          </rPr>
          <t>Robert Riedel:</t>
        </r>
        <r>
          <rPr>
            <sz val="8"/>
            <rFont val="Tahoma"/>
            <family val="0"/>
          </rPr>
          <t xml:space="preserve">
Hier steht nur ein absoluter Wert, wenn der Prozentwert unterhalb des oben eingegebenen Prozentwertes ist</t>
        </r>
      </text>
    </comment>
    <comment ref="Q13" authorId="0">
      <text>
        <r>
          <rPr>
            <b/>
            <sz val="8"/>
            <rFont val="Tahoma"/>
            <family val="0"/>
          </rPr>
          <t>Robert Riedel:</t>
        </r>
        <r>
          <rPr>
            <sz val="8"/>
            <rFont val="Tahoma"/>
            <family val="0"/>
          </rPr>
          <t xml:space="preserve">
Hier steht ein absoluter Wert, wenn der Prozentwert oberhalb des oben angegebenen Prozentwertes ist.</t>
        </r>
      </text>
    </comment>
    <comment ref="R13" authorId="0">
      <text>
        <r>
          <rPr>
            <b/>
            <sz val="8"/>
            <rFont val="Tahoma"/>
            <family val="0"/>
          </rPr>
          <t>Robert Riedel:</t>
        </r>
        <r>
          <rPr>
            <sz val="8"/>
            <rFont val="Tahoma"/>
            <family val="0"/>
          </rPr>
          <t xml:space="preserve">
altersunabhängig, weiblich</t>
        </r>
      </text>
    </comment>
    <comment ref="S13" authorId="0">
      <text>
        <r>
          <rPr>
            <b/>
            <sz val="8"/>
            <rFont val="Tahoma"/>
            <family val="0"/>
          </rPr>
          <t>Robert Riedel:</t>
        </r>
        <r>
          <rPr>
            <sz val="8"/>
            <rFont val="Tahoma"/>
            <family val="0"/>
          </rPr>
          <t xml:space="preserve">
% der gesamten gültigen Stimmen weiblicher Wähler</t>
        </r>
      </text>
    </comment>
    <comment ref="T13" authorId="0">
      <text>
        <r>
          <rPr>
            <b/>
            <sz val="8"/>
            <rFont val="Tahoma"/>
            <family val="0"/>
          </rPr>
          <t>Robert Riedel:</t>
        </r>
        <r>
          <rPr>
            <sz val="8"/>
            <rFont val="Tahoma"/>
            <family val="0"/>
          </rPr>
          <t xml:space="preserve">
Hier steht nur ein absoluter Wert, wenn der Prozentwert unterhalb des oben eingegebenen Prozentwertes ist</t>
        </r>
      </text>
    </comment>
    <comment ref="U13" authorId="0">
      <text>
        <r>
          <rPr>
            <b/>
            <sz val="8"/>
            <rFont val="Tahoma"/>
            <family val="0"/>
          </rPr>
          <t>Robert Riedel:</t>
        </r>
        <r>
          <rPr>
            <sz val="8"/>
            <rFont val="Tahoma"/>
            <family val="0"/>
          </rPr>
          <t xml:space="preserve">
Hier steht ein absoluter Wert, wenn der Prozentwert oberhalb des oben angegebenen Prozentwertes ist.</t>
        </r>
      </text>
    </comment>
    <comment ref="E24" authorId="0">
      <text>
        <r>
          <rPr>
            <b/>
            <sz val="8"/>
            <rFont val="Tahoma"/>
            <family val="0"/>
          </rPr>
          <t>Robert Riedel:</t>
        </r>
        <r>
          <rPr>
            <sz val="8"/>
            <rFont val="Tahoma"/>
            <family val="0"/>
          </rPr>
          <t xml:space="preserve">
Prüft, ob Summe der gültigen und ungültigen Stimmen gleich der Anzahl der Wähler gleich ist</t>
        </r>
      </text>
    </comment>
    <comment ref="A22" authorId="0">
      <text>
        <r>
          <rPr>
            <b/>
            <sz val="8"/>
            <rFont val="Tahoma"/>
            <family val="0"/>
          </rPr>
          <t>Robert Riedel:</t>
        </r>
        <r>
          <rPr>
            <sz val="8"/>
            <rFont val="Tahoma"/>
            <family val="0"/>
          </rPr>
          <t xml:space="preserve">
Alle Stimmen, die an Kandidaten gingen, die unterhalb des von Ihnen zu wählenden Prozentsatzes liegen, werden wie bei Wahlergebnissen üblich zu "Sonstigen" zusammengefasst. Das geschieht, damit die nebenstehende Grafik nicht zu unübersichtlich wird.</t>
        </r>
      </text>
    </comment>
    <comment ref="J31" authorId="0">
      <text>
        <r>
          <rPr>
            <b/>
            <sz val="8"/>
            <rFont val="Tahoma"/>
            <family val="0"/>
          </rPr>
          <t>Robert Riedel:</t>
        </r>
        <r>
          <rPr>
            <sz val="8"/>
            <rFont val="Tahoma"/>
            <family val="0"/>
          </rPr>
          <t xml:space="preserve">
geschlechts- und altersunabhängig</t>
        </r>
      </text>
    </comment>
    <comment ref="K31" authorId="0">
      <text>
        <r>
          <rPr>
            <b/>
            <sz val="8"/>
            <rFont val="Tahoma"/>
            <family val="0"/>
          </rPr>
          <t>Robert Riedel:</t>
        </r>
        <r>
          <rPr>
            <sz val="8"/>
            <rFont val="Tahoma"/>
            <family val="0"/>
          </rPr>
          <t xml:space="preserve">
% der gesamten gültigen Stimmen</t>
        </r>
      </text>
    </comment>
    <comment ref="L31" authorId="0">
      <text>
        <r>
          <rPr>
            <b/>
            <sz val="8"/>
            <rFont val="Tahoma"/>
            <family val="0"/>
          </rPr>
          <t>Robert Riedel:</t>
        </r>
        <r>
          <rPr>
            <sz val="8"/>
            <rFont val="Tahoma"/>
            <family val="0"/>
          </rPr>
          <t xml:space="preserve">
Hier steht nur ein absoluter Wert, wenn der Prozentwert unterhalb des oben eingegebenen Prozentwertes ist</t>
        </r>
      </text>
    </comment>
    <comment ref="M31" authorId="0">
      <text>
        <r>
          <rPr>
            <b/>
            <sz val="8"/>
            <rFont val="Tahoma"/>
            <family val="0"/>
          </rPr>
          <t>Robert Riedel:</t>
        </r>
        <r>
          <rPr>
            <sz val="8"/>
            <rFont val="Tahoma"/>
            <family val="0"/>
          </rPr>
          <t xml:space="preserve">
Hier steht ein absoluter Wert, wenn der Prozentwert oberhalb des oben angegebenen Prozentwertes ist.</t>
        </r>
      </text>
    </comment>
    <comment ref="N31" authorId="0">
      <text>
        <r>
          <rPr>
            <b/>
            <sz val="8"/>
            <rFont val="Tahoma"/>
            <family val="0"/>
          </rPr>
          <t>Robert Riedel:</t>
        </r>
        <r>
          <rPr>
            <sz val="8"/>
            <rFont val="Tahoma"/>
            <family val="0"/>
          </rPr>
          <t xml:space="preserve">
altersunabhängig, männlich</t>
        </r>
      </text>
    </comment>
    <comment ref="O31" authorId="0">
      <text>
        <r>
          <rPr>
            <b/>
            <sz val="8"/>
            <rFont val="Tahoma"/>
            <family val="0"/>
          </rPr>
          <t>Robert Riedel:</t>
        </r>
        <r>
          <rPr>
            <sz val="8"/>
            <rFont val="Tahoma"/>
            <family val="0"/>
          </rPr>
          <t xml:space="preserve">
% der gesamten gültigen Stimmen männlicher Wähler</t>
        </r>
      </text>
    </comment>
    <comment ref="P31" authorId="0">
      <text>
        <r>
          <rPr>
            <b/>
            <sz val="8"/>
            <rFont val="Tahoma"/>
            <family val="0"/>
          </rPr>
          <t>Robert Riedel:</t>
        </r>
        <r>
          <rPr>
            <sz val="8"/>
            <rFont val="Tahoma"/>
            <family val="0"/>
          </rPr>
          <t xml:space="preserve">
Hier steht nur ein absoluter Wert, wenn der Prozentwert unterhalb des oben eingegebenen Prozentwertes ist</t>
        </r>
      </text>
    </comment>
    <comment ref="Q31" authorId="0">
      <text>
        <r>
          <rPr>
            <b/>
            <sz val="8"/>
            <rFont val="Tahoma"/>
            <family val="0"/>
          </rPr>
          <t>Robert Riedel:</t>
        </r>
        <r>
          <rPr>
            <sz val="8"/>
            <rFont val="Tahoma"/>
            <family val="0"/>
          </rPr>
          <t xml:space="preserve">
Hier steht ein absoluter Wert, wenn der Prozentwert oberhalb des oben angegebenen Prozentwertes ist.</t>
        </r>
      </text>
    </comment>
    <comment ref="R31" authorId="0">
      <text>
        <r>
          <rPr>
            <b/>
            <sz val="8"/>
            <rFont val="Tahoma"/>
            <family val="0"/>
          </rPr>
          <t>Robert Riedel:</t>
        </r>
        <r>
          <rPr>
            <sz val="8"/>
            <rFont val="Tahoma"/>
            <family val="0"/>
          </rPr>
          <t xml:space="preserve">
altersunabhängig, weiblich</t>
        </r>
      </text>
    </comment>
    <comment ref="S31" authorId="0">
      <text>
        <r>
          <rPr>
            <b/>
            <sz val="8"/>
            <rFont val="Tahoma"/>
            <family val="0"/>
          </rPr>
          <t>Robert Riedel:</t>
        </r>
        <r>
          <rPr>
            <sz val="8"/>
            <rFont val="Tahoma"/>
            <family val="0"/>
          </rPr>
          <t xml:space="preserve">
% der gesamten gültigen Stimmen weiblicher Wähler</t>
        </r>
      </text>
    </comment>
    <comment ref="T31" authorId="0">
      <text>
        <r>
          <rPr>
            <b/>
            <sz val="8"/>
            <rFont val="Tahoma"/>
            <family val="0"/>
          </rPr>
          <t>Robert Riedel:</t>
        </r>
        <r>
          <rPr>
            <sz val="8"/>
            <rFont val="Tahoma"/>
            <family val="0"/>
          </rPr>
          <t xml:space="preserve">
Hier steht nur ein absoluter Wert, wenn der Prozentwert unterhalb des oben eingegebenen Prozentwertes ist</t>
        </r>
      </text>
    </comment>
    <comment ref="U31" authorId="0">
      <text>
        <r>
          <rPr>
            <b/>
            <sz val="8"/>
            <rFont val="Tahoma"/>
            <family val="0"/>
          </rPr>
          <t>Robert Riedel:</t>
        </r>
        <r>
          <rPr>
            <sz val="8"/>
            <rFont val="Tahoma"/>
            <family val="0"/>
          </rPr>
          <t xml:space="preserve">
Hier steht ein absoluter Wert, wenn der Prozentwert oberhalb des oben angegebenen Prozentwertes ist.</t>
        </r>
      </text>
    </comment>
    <comment ref="A44" authorId="0">
      <text>
        <r>
          <rPr>
            <b/>
            <sz val="8"/>
            <rFont val="Tahoma"/>
            <family val="0"/>
          </rPr>
          <t>Robert Riedel:</t>
        </r>
        <r>
          <rPr>
            <sz val="8"/>
            <rFont val="Tahoma"/>
            <family val="0"/>
          </rPr>
          <t xml:space="preserve">
Alle Stimmen, die an Parteien gingen, die unterhalb des von Ihnen zu wählenden Prozentsatzes liegen, werden wie bei Wahlergebnissen üblich zu "Sonstigen" zusammengefasst. Das geschieht, damit die nebenstehende Grafik nicht zu unübersichtlich wird.</t>
        </r>
      </text>
    </comment>
    <comment ref="E46" authorId="0">
      <text>
        <r>
          <rPr>
            <b/>
            <sz val="8"/>
            <rFont val="Tahoma"/>
            <family val="0"/>
          </rPr>
          <t>Robert Riedel:</t>
        </r>
        <r>
          <rPr>
            <sz val="8"/>
            <rFont val="Tahoma"/>
            <family val="0"/>
          </rPr>
          <t xml:space="preserve">
Prüft, ob Summe der gültigen und ungültigen Stimmen gleich der Anzahl der Wähler gleich ist</t>
        </r>
      </text>
    </comment>
    <comment ref="R2" authorId="0">
      <text>
        <r>
          <rPr>
            <b/>
            <sz val="8"/>
            <rFont val="Tahoma"/>
            <family val="0"/>
          </rPr>
          <t>Robert Riedel:</t>
        </r>
        <r>
          <rPr>
            <sz val="8"/>
            <rFont val="Tahoma"/>
            <family val="0"/>
          </rPr>
          <t xml:space="preserve">
gemäß Vorabmeldung der Schule.</t>
        </r>
      </text>
    </comment>
    <comment ref="AM2" authorId="0">
      <text>
        <r>
          <rPr>
            <b/>
            <sz val="8"/>
            <rFont val="Tahoma"/>
            <family val="0"/>
          </rPr>
          <t>Robert Riedel:</t>
        </r>
        <r>
          <rPr>
            <sz val="8"/>
            <rFont val="Tahoma"/>
            <family val="0"/>
          </rPr>
          <t xml:space="preserve">
gemäß Vorabmeldung der Schule.</t>
        </r>
      </text>
    </comment>
    <comment ref="R5" authorId="0">
      <text>
        <r>
          <rPr>
            <b/>
            <sz val="8"/>
            <rFont val="Tahoma"/>
            <family val="0"/>
          </rPr>
          <t>Robert Riedel:</t>
        </r>
        <r>
          <rPr>
            <sz val="8"/>
            <rFont val="Tahoma"/>
            <family val="0"/>
          </rPr>
          <t xml:space="preserve">
tatsächlich abgegebene Anzahl an Stimmzetteln.</t>
        </r>
      </text>
    </comment>
    <comment ref="AM5" authorId="0">
      <text>
        <r>
          <rPr>
            <b/>
            <sz val="8"/>
            <rFont val="Tahoma"/>
            <family val="0"/>
          </rPr>
          <t>Robert Riedel:</t>
        </r>
        <r>
          <rPr>
            <sz val="8"/>
            <rFont val="Tahoma"/>
            <family val="0"/>
          </rPr>
          <t xml:space="preserve">
tatsächlich abgegebene Anzahl an Stimmzetteln.</t>
        </r>
      </text>
    </comment>
    <comment ref="R6" authorId="0">
      <text>
        <r>
          <rPr>
            <b/>
            <sz val="8"/>
            <rFont val="Tahoma"/>
            <family val="0"/>
          </rPr>
          <t>Robert Riedel:</t>
        </r>
        <r>
          <rPr>
            <sz val="8"/>
            <rFont val="Tahoma"/>
            <family val="0"/>
          </rPr>
          <t xml:space="preserve">
Differenz entsteht durch Abwesenheit am Wahltag oder Verweigerung der Wahl.</t>
        </r>
      </text>
    </comment>
    <comment ref="AM6" authorId="0">
      <text>
        <r>
          <rPr>
            <b/>
            <sz val="8"/>
            <rFont val="Tahoma"/>
            <family val="0"/>
          </rPr>
          <t>Robert Riedel:</t>
        </r>
        <r>
          <rPr>
            <sz val="8"/>
            <rFont val="Tahoma"/>
            <family val="0"/>
          </rPr>
          <t xml:space="preserve">
tatsächlich abgegebene Anzahl an Stimmzetteln.</t>
        </r>
      </text>
    </comment>
    <comment ref="AM1" authorId="0">
      <text>
        <r>
          <rPr>
            <b/>
            <sz val="8"/>
            <rFont val="Tahoma"/>
            <family val="0"/>
          </rPr>
          <t>Robert Riedel:</t>
        </r>
        <r>
          <rPr>
            <sz val="8"/>
            <rFont val="Tahoma"/>
            <family val="0"/>
          </rPr>
          <t xml:space="preserve">
FORMELBEZUG - nur Klasse!</t>
        </r>
      </text>
    </comment>
  </commentList>
</comments>
</file>

<file path=xl/comments2.xml><?xml version="1.0" encoding="utf-8"?>
<comments xmlns="http://schemas.openxmlformats.org/spreadsheetml/2006/main">
  <authors>
    <author>Robert Riedel</author>
  </authors>
  <commentList>
    <comment ref="R1" authorId="0">
      <text>
        <r>
          <rPr>
            <b/>
            <sz val="8"/>
            <rFont val="Tahoma"/>
            <family val="0"/>
          </rPr>
          <t>Robert Riedel:</t>
        </r>
        <r>
          <rPr>
            <sz val="8"/>
            <rFont val="Tahoma"/>
            <family val="0"/>
          </rPr>
          <t xml:space="preserve">
FORMELBEZUG - nur Klasse!</t>
        </r>
      </text>
    </comment>
    <comment ref="L13" authorId="0">
      <text>
        <r>
          <rPr>
            <b/>
            <sz val="8"/>
            <rFont val="Tahoma"/>
            <family val="0"/>
          </rPr>
          <t>Robert Riedel:</t>
        </r>
        <r>
          <rPr>
            <sz val="8"/>
            <rFont val="Tahoma"/>
            <family val="0"/>
          </rPr>
          <t xml:space="preserve">
Hier steht nur ein absoluter Wert, wenn der Prozentwert unterhalb des oben eingegebenen Prozentwertes ist</t>
        </r>
      </text>
    </comment>
    <comment ref="K13" authorId="0">
      <text>
        <r>
          <rPr>
            <b/>
            <sz val="8"/>
            <rFont val="Tahoma"/>
            <family val="0"/>
          </rPr>
          <t>Robert Riedel:</t>
        </r>
        <r>
          <rPr>
            <sz val="8"/>
            <rFont val="Tahoma"/>
            <family val="0"/>
          </rPr>
          <t xml:space="preserve">
% der gesamten gültigen Stimmen</t>
        </r>
      </text>
    </comment>
    <comment ref="J13" authorId="0">
      <text>
        <r>
          <rPr>
            <b/>
            <sz val="8"/>
            <rFont val="Tahoma"/>
            <family val="0"/>
          </rPr>
          <t>Robert Riedel:</t>
        </r>
        <r>
          <rPr>
            <sz val="8"/>
            <rFont val="Tahoma"/>
            <family val="0"/>
          </rPr>
          <t xml:space="preserve">
geschlechts- und altersunabhängig</t>
        </r>
      </text>
    </comment>
    <comment ref="M13" authorId="0">
      <text>
        <r>
          <rPr>
            <b/>
            <sz val="8"/>
            <rFont val="Tahoma"/>
            <family val="0"/>
          </rPr>
          <t>Robert Riedel:</t>
        </r>
        <r>
          <rPr>
            <sz val="8"/>
            <rFont val="Tahoma"/>
            <family val="0"/>
          </rPr>
          <t xml:space="preserve">
Hier steht ein absoluter Wert, wenn der Prozentwert oberhalb des oben angegebenen Prozentwertes ist.</t>
        </r>
      </text>
    </comment>
    <comment ref="N13" authorId="0">
      <text>
        <r>
          <rPr>
            <b/>
            <sz val="8"/>
            <rFont val="Tahoma"/>
            <family val="0"/>
          </rPr>
          <t>Robert Riedel:</t>
        </r>
        <r>
          <rPr>
            <sz val="8"/>
            <rFont val="Tahoma"/>
            <family val="0"/>
          </rPr>
          <t xml:space="preserve">
altersunabhängig, männlich</t>
        </r>
      </text>
    </comment>
    <comment ref="O13" authorId="0">
      <text>
        <r>
          <rPr>
            <b/>
            <sz val="8"/>
            <rFont val="Tahoma"/>
            <family val="0"/>
          </rPr>
          <t>Robert Riedel:</t>
        </r>
        <r>
          <rPr>
            <sz val="8"/>
            <rFont val="Tahoma"/>
            <family val="0"/>
          </rPr>
          <t xml:space="preserve">
% der gesamten gültigen Stimmen männlicher Wähler</t>
        </r>
      </text>
    </comment>
    <comment ref="P13" authorId="0">
      <text>
        <r>
          <rPr>
            <b/>
            <sz val="8"/>
            <rFont val="Tahoma"/>
            <family val="0"/>
          </rPr>
          <t>Robert Riedel:</t>
        </r>
        <r>
          <rPr>
            <sz val="8"/>
            <rFont val="Tahoma"/>
            <family val="0"/>
          </rPr>
          <t xml:space="preserve">
Hier steht nur ein absoluter Wert, wenn der Prozentwert unterhalb des oben eingegebenen Prozentwertes ist</t>
        </r>
      </text>
    </comment>
    <comment ref="Q13" authorId="0">
      <text>
        <r>
          <rPr>
            <b/>
            <sz val="8"/>
            <rFont val="Tahoma"/>
            <family val="0"/>
          </rPr>
          <t>Robert Riedel:</t>
        </r>
        <r>
          <rPr>
            <sz val="8"/>
            <rFont val="Tahoma"/>
            <family val="0"/>
          </rPr>
          <t xml:space="preserve">
Hier steht ein absoluter Wert, wenn der Prozentwert oberhalb des oben angegebenen Prozentwertes ist.</t>
        </r>
      </text>
    </comment>
    <comment ref="R13" authorId="0">
      <text>
        <r>
          <rPr>
            <b/>
            <sz val="8"/>
            <rFont val="Tahoma"/>
            <family val="0"/>
          </rPr>
          <t>Robert Riedel:</t>
        </r>
        <r>
          <rPr>
            <sz val="8"/>
            <rFont val="Tahoma"/>
            <family val="0"/>
          </rPr>
          <t xml:space="preserve">
altersunabhängig, weiblich</t>
        </r>
      </text>
    </comment>
    <comment ref="S13" authorId="0">
      <text>
        <r>
          <rPr>
            <b/>
            <sz val="8"/>
            <rFont val="Tahoma"/>
            <family val="0"/>
          </rPr>
          <t>Robert Riedel:</t>
        </r>
        <r>
          <rPr>
            <sz val="8"/>
            <rFont val="Tahoma"/>
            <family val="0"/>
          </rPr>
          <t xml:space="preserve">
% der gesamten gültigen Stimmen weiblicher Wähler</t>
        </r>
      </text>
    </comment>
    <comment ref="T13" authorId="0">
      <text>
        <r>
          <rPr>
            <b/>
            <sz val="8"/>
            <rFont val="Tahoma"/>
            <family val="0"/>
          </rPr>
          <t>Robert Riedel:</t>
        </r>
        <r>
          <rPr>
            <sz val="8"/>
            <rFont val="Tahoma"/>
            <family val="0"/>
          </rPr>
          <t xml:space="preserve">
Hier steht nur ein absoluter Wert, wenn der Prozentwert unterhalb des oben eingegebenen Prozentwertes ist</t>
        </r>
      </text>
    </comment>
    <comment ref="U13" authorId="0">
      <text>
        <r>
          <rPr>
            <b/>
            <sz val="8"/>
            <rFont val="Tahoma"/>
            <family val="0"/>
          </rPr>
          <t>Robert Riedel:</t>
        </r>
        <r>
          <rPr>
            <sz val="8"/>
            <rFont val="Tahoma"/>
            <family val="0"/>
          </rPr>
          <t xml:space="preserve">
Hier steht ein absoluter Wert, wenn der Prozentwert oberhalb des oben angegebenen Prozentwertes ist.</t>
        </r>
      </text>
    </comment>
    <comment ref="E24" authorId="0">
      <text>
        <r>
          <rPr>
            <b/>
            <sz val="8"/>
            <rFont val="Tahoma"/>
            <family val="0"/>
          </rPr>
          <t>Robert Riedel:</t>
        </r>
        <r>
          <rPr>
            <sz val="8"/>
            <rFont val="Tahoma"/>
            <family val="0"/>
          </rPr>
          <t xml:space="preserve">
Prüft, ob Summe der gültigen und ungültigen Stimmen gleich der Anzahl der Wähler gleich ist</t>
        </r>
      </text>
    </comment>
    <comment ref="A22" authorId="0">
      <text>
        <r>
          <rPr>
            <b/>
            <sz val="8"/>
            <rFont val="Tahoma"/>
            <family val="0"/>
          </rPr>
          <t>Robert Riedel:</t>
        </r>
        <r>
          <rPr>
            <sz val="8"/>
            <rFont val="Tahoma"/>
            <family val="0"/>
          </rPr>
          <t xml:space="preserve">
Alle Stimmen, die an Kandidaten gingen, die unterhalb des von Ihnen zu wählenden Prozentsatzes liegen, werden wie bei Wahlergebnissen üblich zu "Sonstigen" zusammengefasst. Das geschieht, damit die nebenstehende Grafik nicht zu unübersichtlich wird.</t>
        </r>
      </text>
    </comment>
    <comment ref="J31" authorId="0">
      <text>
        <r>
          <rPr>
            <b/>
            <sz val="8"/>
            <rFont val="Tahoma"/>
            <family val="0"/>
          </rPr>
          <t>Robert Riedel:</t>
        </r>
        <r>
          <rPr>
            <sz val="8"/>
            <rFont val="Tahoma"/>
            <family val="0"/>
          </rPr>
          <t xml:space="preserve">
geschlechts- und altersunabhängig</t>
        </r>
      </text>
    </comment>
    <comment ref="K31" authorId="0">
      <text>
        <r>
          <rPr>
            <b/>
            <sz val="8"/>
            <rFont val="Tahoma"/>
            <family val="0"/>
          </rPr>
          <t>Robert Riedel:</t>
        </r>
        <r>
          <rPr>
            <sz val="8"/>
            <rFont val="Tahoma"/>
            <family val="0"/>
          </rPr>
          <t xml:space="preserve">
% der gesamten gültigen Stimmen</t>
        </r>
      </text>
    </comment>
    <comment ref="L31" authorId="0">
      <text>
        <r>
          <rPr>
            <b/>
            <sz val="8"/>
            <rFont val="Tahoma"/>
            <family val="0"/>
          </rPr>
          <t>Robert Riedel:</t>
        </r>
        <r>
          <rPr>
            <sz val="8"/>
            <rFont val="Tahoma"/>
            <family val="0"/>
          </rPr>
          <t xml:space="preserve">
Hier steht nur ein absoluter Wert, wenn der Prozentwert unterhalb des oben eingegebenen Prozentwertes ist</t>
        </r>
      </text>
    </comment>
    <comment ref="M31" authorId="0">
      <text>
        <r>
          <rPr>
            <b/>
            <sz val="8"/>
            <rFont val="Tahoma"/>
            <family val="0"/>
          </rPr>
          <t>Robert Riedel:</t>
        </r>
        <r>
          <rPr>
            <sz val="8"/>
            <rFont val="Tahoma"/>
            <family val="0"/>
          </rPr>
          <t xml:space="preserve">
Hier steht ein absoluter Wert, wenn der Prozentwert oberhalb des oben angegebenen Prozentwertes ist.</t>
        </r>
      </text>
    </comment>
    <comment ref="N31" authorId="0">
      <text>
        <r>
          <rPr>
            <b/>
            <sz val="8"/>
            <rFont val="Tahoma"/>
            <family val="0"/>
          </rPr>
          <t>Robert Riedel:</t>
        </r>
        <r>
          <rPr>
            <sz val="8"/>
            <rFont val="Tahoma"/>
            <family val="0"/>
          </rPr>
          <t xml:space="preserve">
altersunabhängig, männlich</t>
        </r>
      </text>
    </comment>
    <comment ref="O31" authorId="0">
      <text>
        <r>
          <rPr>
            <b/>
            <sz val="8"/>
            <rFont val="Tahoma"/>
            <family val="0"/>
          </rPr>
          <t>Robert Riedel:</t>
        </r>
        <r>
          <rPr>
            <sz val="8"/>
            <rFont val="Tahoma"/>
            <family val="0"/>
          </rPr>
          <t xml:space="preserve">
% der gesamten gültigen Stimmen männlicher Wähler</t>
        </r>
      </text>
    </comment>
    <comment ref="P31" authorId="0">
      <text>
        <r>
          <rPr>
            <b/>
            <sz val="8"/>
            <rFont val="Tahoma"/>
            <family val="0"/>
          </rPr>
          <t>Robert Riedel:</t>
        </r>
        <r>
          <rPr>
            <sz val="8"/>
            <rFont val="Tahoma"/>
            <family val="0"/>
          </rPr>
          <t xml:space="preserve">
Hier steht nur ein absoluter Wert, wenn der Prozentwert unterhalb des oben eingegebenen Prozentwertes ist</t>
        </r>
      </text>
    </comment>
    <comment ref="Q31" authorId="0">
      <text>
        <r>
          <rPr>
            <b/>
            <sz val="8"/>
            <rFont val="Tahoma"/>
            <family val="0"/>
          </rPr>
          <t>Robert Riedel:</t>
        </r>
        <r>
          <rPr>
            <sz val="8"/>
            <rFont val="Tahoma"/>
            <family val="0"/>
          </rPr>
          <t xml:space="preserve">
Hier steht ein absoluter Wert, wenn der Prozentwert oberhalb des oben angegebenen Prozentwertes ist.</t>
        </r>
      </text>
    </comment>
    <comment ref="R31" authorId="0">
      <text>
        <r>
          <rPr>
            <b/>
            <sz val="8"/>
            <rFont val="Tahoma"/>
            <family val="0"/>
          </rPr>
          <t>Robert Riedel:</t>
        </r>
        <r>
          <rPr>
            <sz val="8"/>
            <rFont val="Tahoma"/>
            <family val="0"/>
          </rPr>
          <t xml:space="preserve">
altersunabhängig, weiblich</t>
        </r>
      </text>
    </comment>
    <comment ref="S31" authorId="0">
      <text>
        <r>
          <rPr>
            <b/>
            <sz val="8"/>
            <rFont val="Tahoma"/>
            <family val="0"/>
          </rPr>
          <t>Robert Riedel:</t>
        </r>
        <r>
          <rPr>
            <sz val="8"/>
            <rFont val="Tahoma"/>
            <family val="0"/>
          </rPr>
          <t xml:space="preserve">
% der gesamten gültigen Stimmen weiblicher Wähler</t>
        </r>
      </text>
    </comment>
    <comment ref="T31" authorId="0">
      <text>
        <r>
          <rPr>
            <b/>
            <sz val="8"/>
            <rFont val="Tahoma"/>
            <family val="0"/>
          </rPr>
          <t>Robert Riedel:</t>
        </r>
        <r>
          <rPr>
            <sz val="8"/>
            <rFont val="Tahoma"/>
            <family val="0"/>
          </rPr>
          <t xml:space="preserve">
Hier steht nur ein absoluter Wert, wenn der Prozentwert unterhalb des oben eingegebenen Prozentwertes ist</t>
        </r>
      </text>
    </comment>
    <comment ref="U31" authorId="0">
      <text>
        <r>
          <rPr>
            <b/>
            <sz val="8"/>
            <rFont val="Tahoma"/>
            <family val="0"/>
          </rPr>
          <t>Robert Riedel:</t>
        </r>
        <r>
          <rPr>
            <sz val="8"/>
            <rFont val="Tahoma"/>
            <family val="0"/>
          </rPr>
          <t xml:space="preserve">
Hier steht ein absoluter Wert, wenn der Prozentwert oberhalb des oben angegebenen Prozentwertes ist.</t>
        </r>
      </text>
    </comment>
    <comment ref="A44" authorId="0">
      <text>
        <r>
          <rPr>
            <b/>
            <sz val="8"/>
            <rFont val="Tahoma"/>
            <family val="0"/>
          </rPr>
          <t>Robert Riedel:</t>
        </r>
        <r>
          <rPr>
            <sz val="8"/>
            <rFont val="Tahoma"/>
            <family val="0"/>
          </rPr>
          <t xml:space="preserve">
Alle Stimmen, die an Parteien gingen, die unterhalb des von Ihnen zu wählenden Prozentsatzes liegen, werden wie bei Wahlergebnissen üblich zu "Sonstigen" zusammengefasst. Das geschieht, damit die nebenstehende Grafik nicht zu unübersichtlich wird.</t>
        </r>
      </text>
    </comment>
    <comment ref="E46" authorId="0">
      <text>
        <r>
          <rPr>
            <b/>
            <sz val="8"/>
            <rFont val="Tahoma"/>
            <family val="0"/>
          </rPr>
          <t>Robert Riedel:</t>
        </r>
        <r>
          <rPr>
            <sz val="8"/>
            <rFont val="Tahoma"/>
            <family val="0"/>
          </rPr>
          <t xml:space="preserve">
Prüft, ob Summe der gültigen und ungültigen Stimmen gleich der Anzahl der Wähler gleich ist</t>
        </r>
      </text>
    </comment>
    <comment ref="AM1" authorId="0">
      <text>
        <r>
          <rPr>
            <b/>
            <sz val="8"/>
            <rFont val="Tahoma"/>
            <family val="0"/>
          </rPr>
          <t>Robert Riedel:</t>
        </r>
        <r>
          <rPr>
            <sz val="8"/>
            <rFont val="Tahoma"/>
            <family val="0"/>
          </rPr>
          <t xml:space="preserve">
FORMELBEZUG - nur Klasse!</t>
        </r>
      </text>
    </comment>
    <comment ref="AM2" authorId="0">
      <text>
        <r>
          <rPr>
            <b/>
            <sz val="8"/>
            <rFont val="Tahoma"/>
            <family val="0"/>
          </rPr>
          <t>Robert Riedel:</t>
        </r>
        <r>
          <rPr>
            <sz val="8"/>
            <rFont val="Tahoma"/>
            <family val="0"/>
          </rPr>
          <t xml:space="preserve">
gemäß Vorabmeldung der Schule.</t>
        </r>
      </text>
    </comment>
    <comment ref="R5" authorId="0">
      <text>
        <r>
          <rPr>
            <b/>
            <sz val="8"/>
            <rFont val="Tahoma"/>
            <family val="0"/>
          </rPr>
          <t>Robert Riedel:</t>
        </r>
        <r>
          <rPr>
            <sz val="8"/>
            <rFont val="Tahoma"/>
            <family val="0"/>
          </rPr>
          <t xml:space="preserve">
tatsächlich abgegebene Anzahl an Stimmzetteln.</t>
        </r>
      </text>
    </comment>
    <comment ref="AM5" authorId="0">
      <text>
        <r>
          <rPr>
            <b/>
            <sz val="8"/>
            <rFont val="Tahoma"/>
            <family val="0"/>
          </rPr>
          <t>Robert Riedel:</t>
        </r>
        <r>
          <rPr>
            <sz val="8"/>
            <rFont val="Tahoma"/>
            <family val="0"/>
          </rPr>
          <t xml:space="preserve">
tatsächlich abgegebene Anzahl an Stimmzetteln.</t>
        </r>
      </text>
    </comment>
    <comment ref="R6" authorId="0">
      <text>
        <r>
          <rPr>
            <b/>
            <sz val="8"/>
            <rFont val="Tahoma"/>
            <family val="0"/>
          </rPr>
          <t>Robert Riedel:</t>
        </r>
        <r>
          <rPr>
            <sz val="8"/>
            <rFont val="Tahoma"/>
            <family val="0"/>
          </rPr>
          <t xml:space="preserve">
Differenz entsteht durch Abwesenheit am Wahltag oder Verweigerung der Wahl.</t>
        </r>
      </text>
    </comment>
    <comment ref="AM6" authorId="0">
      <text>
        <r>
          <rPr>
            <b/>
            <sz val="8"/>
            <rFont val="Tahoma"/>
            <family val="0"/>
          </rPr>
          <t>Robert Riedel:</t>
        </r>
        <r>
          <rPr>
            <sz val="8"/>
            <rFont val="Tahoma"/>
            <family val="0"/>
          </rPr>
          <t xml:space="preserve">
tatsächlich abgegebene Anzahl an Stimmzetteln.</t>
        </r>
      </text>
    </comment>
  </commentList>
</comments>
</file>

<file path=xl/comments3.xml><?xml version="1.0" encoding="utf-8"?>
<comments xmlns="http://schemas.openxmlformats.org/spreadsheetml/2006/main">
  <authors>
    <author>Robert Riedel</author>
  </authors>
  <commentList>
    <comment ref="R1" authorId="0">
      <text>
        <r>
          <rPr>
            <b/>
            <sz val="8"/>
            <rFont val="Tahoma"/>
            <family val="0"/>
          </rPr>
          <t>Robert Riedel:</t>
        </r>
        <r>
          <rPr>
            <sz val="8"/>
            <rFont val="Tahoma"/>
            <family val="0"/>
          </rPr>
          <t xml:space="preserve">
FORMELBEZUG - nur Klasse!</t>
        </r>
      </text>
    </comment>
    <comment ref="L13" authorId="0">
      <text>
        <r>
          <rPr>
            <b/>
            <sz val="8"/>
            <rFont val="Tahoma"/>
            <family val="0"/>
          </rPr>
          <t>Robert Riedel:</t>
        </r>
        <r>
          <rPr>
            <sz val="8"/>
            <rFont val="Tahoma"/>
            <family val="0"/>
          </rPr>
          <t xml:space="preserve">
Hier steht nur ein absoluter Wert, wenn der Prozentwert unterhalb des oben eingegebenen Prozentwertes ist</t>
        </r>
      </text>
    </comment>
    <comment ref="K13" authorId="0">
      <text>
        <r>
          <rPr>
            <b/>
            <sz val="8"/>
            <rFont val="Tahoma"/>
            <family val="0"/>
          </rPr>
          <t>Robert Riedel:</t>
        </r>
        <r>
          <rPr>
            <sz val="8"/>
            <rFont val="Tahoma"/>
            <family val="0"/>
          </rPr>
          <t xml:space="preserve">
% der gesamten gültigen Stimmen</t>
        </r>
      </text>
    </comment>
    <comment ref="J13" authorId="0">
      <text>
        <r>
          <rPr>
            <b/>
            <sz val="8"/>
            <rFont val="Tahoma"/>
            <family val="0"/>
          </rPr>
          <t>Robert Riedel:</t>
        </r>
        <r>
          <rPr>
            <sz val="8"/>
            <rFont val="Tahoma"/>
            <family val="0"/>
          </rPr>
          <t xml:space="preserve">
geschlechts- und altersunabhängig</t>
        </r>
      </text>
    </comment>
    <comment ref="M13" authorId="0">
      <text>
        <r>
          <rPr>
            <b/>
            <sz val="8"/>
            <rFont val="Tahoma"/>
            <family val="0"/>
          </rPr>
          <t>Robert Riedel:</t>
        </r>
        <r>
          <rPr>
            <sz val="8"/>
            <rFont val="Tahoma"/>
            <family val="0"/>
          </rPr>
          <t xml:space="preserve">
Hier steht ein absoluter Wert, wenn der Prozentwert oberhalb des oben angegebenen Prozentwertes ist.</t>
        </r>
      </text>
    </comment>
    <comment ref="N13" authorId="0">
      <text>
        <r>
          <rPr>
            <b/>
            <sz val="8"/>
            <rFont val="Tahoma"/>
            <family val="0"/>
          </rPr>
          <t>Robert Riedel:</t>
        </r>
        <r>
          <rPr>
            <sz val="8"/>
            <rFont val="Tahoma"/>
            <family val="0"/>
          </rPr>
          <t xml:space="preserve">
altersunabhängig, männlich</t>
        </r>
      </text>
    </comment>
    <comment ref="O13" authorId="0">
      <text>
        <r>
          <rPr>
            <b/>
            <sz val="8"/>
            <rFont val="Tahoma"/>
            <family val="0"/>
          </rPr>
          <t>Robert Riedel:</t>
        </r>
        <r>
          <rPr>
            <sz val="8"/>
            <rFont val="Tahoma"/>
            <family val="0"/>
          </rPr>
          <t xml:space="preserve">
% der gesamten gültigen Stimmen männlicher Wähler</t>
        </r>
      </text>
    </comment>
    <comment ref="P13" authorId="0">
      <text>
        <r>
          <rPr>
            <b/>
            <sz val="8"/>
            <rFont val="Tahoma"/>
            <family val="0"/>
          </rPr>
          <t>Robert Riedel:</t>
        </r>
        <r>
          <rPr>
            <sz val="8"/>
            <rFont val="Tahoma"/>
            <family val="0"/>
          </rPr>
          <t xml:space="preserve">
Hier steht nur ein absoluter Wert, wenn der Prozentwert unterhalb des oben eingegebenen Prozentwertes ist</t>
        </r>
      </text>
    </comment>
    <comment ref="Q13" authorId="0">
      <text>
        <r>
          <rPr>
            <b/>
            <sz val="8"/>
            <rFont val="Tahoma"/>
            <family val="0"/>
          </rPr>
          <t>Robert Riedel:</t>
        </r>
        <r>
          <rPr>
            <sz val="8"/>
            <rFont val="Tahoma"/>
            <family val="0"/>
          </rPr>
          <t xml:space="preserve">
Hier steht ein absoluter Wert, wenn der Prozentwert oberhalb des oben angegebenen Prozentwertes ist.</t>
        </r>
      </text>
    </comment>
    <comment ref="R13" authorId="0">
      <text>
        <r>
          <rPr>
            <b/>
            <sz val="8"/>
            <rFont val="Tahoma"/>
            <family val="0"/>
          </rPr>
          <t>Robert Riedel:</t>
        </r>
        <r>
          <rPr>
            <sz val="8"/>
            <rFont val="Tahoma"/>
            <family val="0"/>
          </rPr>
          <t xml:space="preserve">
altersunabhängig, weiblich</t>
        </r>
      </text>
    </comment>
    <comment ref="S13" authorId="0">
      <text>
        <r>
          <rPr>
            <b/>
            <sz val="8"/>
            <rFont val="Tahoma"/>
            <family val="0"/>
          </rPr>
          <t>Robert Riedel:</t>
        </r>
        <r>
          <rPr>
            <sz val="8"/>
            <rFont val="Tahoma"/>
            <family val="0"/>
          </rPr>
          <t xml:space="preserve">
% der gesamten gültigen Stimmen weiblicher Wähler</t>
        </r>
      </text>
    </comment>
    <comment ref="T13" authorId="0">
      <text>
        <r>
          <rPr>
            <b/>
            <sz val="8"/>
            <rFont val="Tahoma"/>
            <family val="0"/>
          </rPr>
          <t>Robert Riedel:</t>
        </r>
        <r>
          <rPr>
            <sz val="8"/>
            <rFont val="Tahoma"/>
            <family val="0"/>
          </rPr>
          <t xml:space="preserve">
Hier steht nur ein absoluter Wert, wenn der Prozentwert unterhalb des oben eingegebenen Prozentwertes ist</t>
        </r>
      </text>
    </comment>
    <comment ref="U13" authorId="0">
      <text>
        <r>
          <rPr>
            <b/>
            <sz val="8"/>
            <rFont val="Tahoma"/>
            <family val="0"/>
          </rPr>
          <t>Robert Riedel:</t>
        </r>
        <r>
          <rPr>
            <sz val="8"/>
            <rFont val="Tahoma"/>
            <family val="0"/>
          </rPr>
          <t xml:space="preserve">
Hier steht ein absoluter Wert, wenn der Prozentwert oberhalb des oben angegebenen Prozentwertes ist.</t>
        </r>
      </text>
    </comment>
    <comment ref="E24" authorId="0">
      <text>
        <r>
          <rPr>
            <b/>
            <sz val="8"/>
            <rFont val="Tahoma"/>
            <family val="0"/>
          </rPr>
          <t>Robert Riedel:</t>
        </r>
        <r>
          <rPr>
            <sz val="8"/>
            <rFont val="Tahoma"/>
            <family val="0"/>
          </rPr>
          <t xml:space="preserve">
Prüft, ob Summe der gültigen und ungültigen Stimmen gleich der Anzahl der Wähler gleich ist</t>
        </r>
      </text>
    </comment>
    <comment ref="A22" authorId="0">
      <text>
        <r>
          <rPr>
            <b/>
            <sz val="8"/>
            <rFont val="Tahoma"/>
            <family val="0"/>
          </rPr>
          <t>Robert Riedel:</t>
        </r>
        <r>
          <rPr>
            <sz val="8"/>
            <rFont val="Tahoma"/>
            <family val="0"/>
          </rPr>
          <t xml:space="preserve">
Alle Stimmen, die an Kandidaten gingen, die unterhalb des von Ihnen zu wählenden Prozentsatzes liegen, werden wie bei Wahlergebnissen üblich zu "Sonstigen" zusammengefasst. Das geschieht, damit die nebenstehende Grafik nicht zu unübersichtlich wird.</t>
        </r>
      </text>
    </comment>
    <comment ref="J31" authorId="0">
      <text>
        <r>
          <rPr>
            <b/>
            <sz val="8"/>
            <rFont val="Tahoma"/>
            <family val="0"/>
          </rPr>
          <t>Robert Riedel:</t>
        </r>
        <r>
          <rPr>
            <sz val="8"/>
            <rFont val="Tahoma"/>
            <family val="0"/>
          </rPr>
          <t xml:space="preserve">
geschlechts- und altersunabhängig</t>
        </r>
      </text>
    </comment>
    <comment ref="K31" authorId="0">
      <text>
        <r>
          <rPr>
            <b/>
            <sz val="8"/>
            <rFont val="Tahoma"/>
            <family val="0"/>
          </rPr>
          <t>Robert Riedel:</t>
        </r>
        <r>
          <rPr>
            <sz val="8"/>
            <rFont val="Tahoma"/>
            <family val="0"/>
          </rPr>
          <t xml:space="preserve">
% der gesamten gültigen Stimmen</t>
        </r>
      </text>
    </comment>
    <comment ref="L31" authorId="0">
      <text>
        <r>
          <rPr>
            <b/>
            <sz val="8"/>
            <rFont val="Tahoma"/>
            <family val="0"/>
          </rPr>
          <t>Robert Riedel:</t>
        </r>
        <r>
          <rPr>
            <sz val="8"/>
            <rFont val="Tahoma"/>
            <family val="0"/>
          </rPr>
          <t xml:space="preserve">
Hier steht nur ein absoluter Wert, wenn der Prozentwert unterhalb des oben eingegebenen Prozentwertes ist</t>
        </r>
      </text>
    </comment>
    <comment ref="M31" authorId="0">
      <text>
        <r>
          <rPr>
            <b/>
            <sz val="8"/>
            <rFont val="Tahoma"/>
            <family val="0"/>
          </rPr>
          <t>Robert Riedel:</t>
        </r>
        <r>
          <rPr>
            <sz val="8"/>
            <rFont val="Tahoma"/>
            <family val="0"/>
          </rPr>
          <t xml:space="preserve">
Hier steht ein absoluter Wert, wenn der Prozentwert oberhalb des oben angegebenen Prozentwertes ist.</t>
        </r>
      </text>
    </comment>
    <comment ref="N31" authorId="0">
      <text>
        <r>
          <rPr>
            <b/>
            <sz val="8"/>
            <rFont val="Tahoma"/>
            <family val="0"/>
          </rPr>
          <t>Robert Riedel:</t>
        </r>
        <r>
          <rPr>
            <sz val="8"/>
            <rFont val="Tahoma"/>
            <family val="0"/>
          </rPr>
          <t xml:space="preserve">
altersunabhängig, männlich</t>
        </r>
      </text>
    </comment>
    <comment ref="O31" authorId="0">
      <text>
        <r>
          <rPr>
            <b/>
            <sz val="8"/>
            <rFont val="Tahoma"/>
            <family val="0"/>
          </rPr>
          <t>Robert Riedel:</t>
        </r>
        <r>
          <rPr>
            <sz val="8"/>
            <rFont val="Tahoma"/>
            <family val="0"/>
          </rPr>
          <t xml:space="preserve">
% der gesamten gültigen Stimmen männlicher Wähler</t>
        </r>
      </text>
    </comment>
    <comment ref="P31" authorId="0">
      <text>
        <r>
          <rPr>
            <b/>
            <sz val="8"/>
            <rFont val="Tahoma"/>
            <family val="0"/>
          </rPr>
          <t>Robert Riedel:</t>
        </r>
        <r>
          <rPr>
            <sz val="8"/>
            <rFont val="Tahoma"/>
            <family val="0"/>
          </rPr>
          <t xml:space="preserve">
Hier steht nur ein absoluter Wert, wenn der Prozentwert unterhalb des oben eingegebenen Prozentwertes ist</t>
        </r>
      </text>
    </comment>
    <comment ref="Q31" authorId="0">
      <text>
        <r>
          <rPr>
            <b/>
            <sz val="8"/>
            <rFont val="Tahoma"/>
            <family val="0"/>
          </rPr>
          <t>Robert Riedel:</t>
        </r>
        <r>
          <rPr>
            <sz val="8"/>
            <rFont val="Tahoma"/>
            <family val="0"/>
          </rPr>
          <t xml:space="preserve">
Hier steht ein absoluter Wert, wenn der Prozentwert oberhalb des oben angegebenen Prozentwertes ist.</t>
        </r>
      </text>
    </comment>
    <comment ref="R31" authorId="0">
      <text>
        <r>
          <rPr>
            <b/>
            <sz val="8"/>
            <rFont val="Tahoma"/>
            <family val="0"/>
          </rPr>
          <t>Robert Riedel:</t>
        </r>
        <r>
          <rPr>
            <sz val="8"/>
            <rFont val="Tahoma"/>
            <family val="0"/>
          </rPr>
          <t xml:space="preserve">
altersunabhängig, weiblich</t>
        </r>
      </text>
    </comment>
    <comment ref="S31" authorId="0">
      <text>
        <r>
          <rPr>
            <b/>
            <sz val="8"/>
            <rFont val="Tahoma"/>
            <family val="0"/>
          </rPr>
          <t>Robert Riedel:</t>
        </r>
        <r>
          <rPr>
            <sz val="8"/>
            <rFont val="Tahoma"/>
            <family val="0"/>
          </rPr>
          <t xml:space="preserve">
% der gesamten gültigen Stimmen weiblicher Wähler</t>
        </r>
      </text>
    </comment>
    <comment ref="T31" authorId="0">
      <text>
        <r>
          <rPr>
            <b/>
            <sz val="8"/>
            <rFont val="Tahoma"/>
            <family val="0"/>
          </rPr>
          <t>Robert Riedel:</t>
        </r>
        <r>
          <rPr>
            <sz val="8"/>
            <rFont val="Tahoma"/>
            <family val="0"/>
          </rPr>
          <t xml:space="preserve">
Hier steht nur ein absoluter Wert, wenn der Prozentwert unterhalb des oben eingegebenen Prozentwertes ist</t>
        </r>
      </text>
    </comment>
    <comment ref="U31" authorId="0">
      <text>
        <r>
          <rPr>
            <b/>
            <sz val="8"/>
            <rFont val="Tahoma"/>
            <family val="0"/>
          </rPr>
          <t>Robert Riedel:</t>
        </r>
        <r>
          <rPr>
            <sz val="8"/>
            <rFont val="Tahoma"/>
            <family val="0"/>
          </rPr>
          <t xml:space="preserve">
Hier steht ein absoluter Wert, wenn der Prozentwert oberhalb des oben angegebenen Prozentwertes ist.</t>
        </r>
      </text>
    </comment>
    <comment ref="A44" authorId="0">
      <text>
        <r>
          <rPr>
            <b/>
            <sz val="8"/>
            <rFont val="Tahoma"/>
            <family val="0"/>
          </rPr>
          <t>Robert Riedel:</t>
        </r>
        <r>
          <rPr>
            <sz val="8"/>
            <rFont val="Tahoma"/>
            <family val="0"/>
          </rPr>
          <t xml:space="preserve">
Alle Stimmen, die an Parteien gingen, die unterhalb des von Ihnen zu wählenden Prozentsatzes liegen, werden wie bei Wahlergebnissen üblich zu "Sonstigen" zusammengefasst. Das geschieht, damit die nebenstehende Grafik nicht zu unübersichtlich wird.</t>
        </r>
      </text>
    </comment>
    <comment ref="E46" authorId="0">
      <text>
        <r>
          <rPr>
            <b/>
            <sz val="8"/>
            <rFont val="Tahoma"/>
            <family val="0"/>
          </rPr>
          <t>Robert Riedel:</t>
        </r>
        <r>
          <rPr>
            <sz val="8"/>
            <rFont val="Tahoma"/>
            <family val="0"/>
          </rPr>
          <t xml:space="preserve">
Prüft, ob Summe der gültigen und ungültigen Stimmen gleich der Anzahl der Wähler gleich ist</t>
        </r>
      </text>
    </comment>
    <comment ref="R2" authorId="0">
      <text>
        <r>
          <rPr>
            <b/>
            <sz val="8"/>
            <rFont val="Tahoma"/>
            <family val="0"/>
          </rPr>
          <t>Robert Riedel:</t>
        </r>
        <r>
          <rPr>
            <sz val="8"/>
            <rFont val="Tahoma"/>
            <family val="0"/>
          </rPr>
          <t xml:space="preserve">
gemäß Vorabmeldung der Schule.</t>
        </r>
      </text>
    </comment>
    <comment ref="AM1" authorId="0">
      <text>
        <r>
          <rPr>
            <b/>
            <sz val="8"/>
            <rFont val="Tahoma"/>
            <family val="0"/>
          </rPr>
          <t>Robert Riedel:</t>
        </r>
        <r>
          <rPr>
            <sz val="8"/>
            <rFont val="Tahoma"/>
            <family val="0"/>
          </rPr>
          <t xml:space="preserve">
FORMELBEZUG - nur Klasse!</t>
        </r>
      </text>
    </comment>
    <comment ref="AM2" authorId="0">
      <text>
        <r>
          <rPr>
            <b/>
            <sz val="8"/>
            <rFont val="Tahoma"/>
            <family val="0"/>
          </rPr>
          <t>Robert Riedel:</t>
        </r>
        <r>
          <rPr>
            <sz val="8"/>
            <rFont val="Tahoma"/>
            <family val="0"/>
          </rPr>
          <t xml:space="preserve">
gemäß Vorabmeldung der Schule.</t>
        </r>
      </text>
    </comment>
    <comment ref="R5" authorId="0">
      <text>
        <r>
          <rPr>
            <b/>
            <sz val="8"/>
            <rFont val="Tahoma"/>
            <family val="0"/>
          </rPr>
          <t>Robert Riedel:</t>
        </r>
        <r>
          <rPr>
            <sz val="8"/>
            <rFont val="Tahoma"/>
            <family val="0"/>
          </rPr>
          <t xml:space="preserve">
tatsächlich abgegebene Anzahl an Stimmzetteln.</t>
        </r>
      </text>
    </comment>
    <comment ref="AM5" authorId="0">
      <text>
        <r>
          <rPr>
            <b/>
            <sz val="8"/>
            <rFont val="Tahoma"/>
            <family val="0"/>
          </rPr>
          <t>Robert Riedel:</t>
        </r>
        <r>
          <rPr>
            <sz val="8"/>
            <rFont val="Tahoma"/>
            <family val="0"/>
          </rPr>
          <t xml:space="preserve">
tatsächlich abgegebene Anzahl an Stimmzetteln.</t>
        </r>
      </text>
    </comment>
    <comment ref="R6" authorId="0">
      <text>
        <r>
          <rPr>
            <b/>
            <sz val="8"/>
            <rFont val="Tahoma"/>
            <family val="0"/>
          </rPr>
          <t>Robert Riedel:</t>
        </r>
        <r>
          <rPr>
            <sz val="8"/>
            <rFont val="Tahoma"/>
            <family val="0"/>
          </rPr>
          <t xml:space="preserve">
Differenz entsteht durch Abwesenheit am Wahltag oder Verweigerung der Wahl.</t>
        </r>
      </text>
    </comment>
    <comment ref="AM6" authorId="0">
      <text>
        <r>
          <rPr>
            <b/>
            <sz val="8"/>
            <rFont val="Tahoma"/>
            <family val="0"/>
          </rPr>
          <t>Robert Riedel:</t>
        </r>
        <r>
          <rPr>
            <sz val="8"/>
            <rFont val="Tahoma"/>
            <family val="0"/>
          </rPr>
          <t xml:space="preserve">
tatsächlich abgegebene Anzahl an Stimmzetteln.</t>
        </r>
      </text>
    </comment>
  </commentList>
</comments>
</file>

<file path=xl/comments4.xml><?xml version="1.0" encoding="utf-8"?>
<comments xmlns="http://schemas.openxmlformats.org/spreadsheetml/2006/main">
  <authors>
    <author>Robert Riedel</author>
  </authors>
  <commentList>
    <comment ref="R1" authorId="0">
      <text>
        <r>
          <rPr>
            <b/>
            <sz val="8"/>
            <rFont val="Tahoma"/>
            <family val="0"/>
          </rPr>
          <t>Robert Riedel:</t>
        </r>
        <r>
          <rPr>
            <sz val="8"/>
            <rFont val="Tahoma"/>
            <family val="0"/>
          </rPr>
          <t xml:space="preserve">
FORMELBEZUG - nur Klasse!</t>
        </r>
      </text>
    </comment>
    <comment ref="L13" authorId="0">
      <text>
        <r>
          <rPr>
            <b/>
            <sz val="8"/>
            <rFont val="Tahoma"/>
            <family val="0"/>
          </rPr>
          <t>Robert Riedel:</t>
        </r>
        <r>
          <rPr>
            <sz val="8"/>
            <rFont val="Tahoma"/>
            <family val="0"/>
          </rPr>
          <t xml:space="preserve">
Hier steht nur ein absoluter Wert, wenn der Prozentwert unterhalb des oben eingegebenen Prozentwertes ist</t>
        </r>
      </text>
    </comment>
    <comment ref="K13" authorId="0">
      <text>
        <r>
          <rPr>
            <b/>
            <sz val="8"/>
            <rFont val="Tahoma"/>
            <family val="0"/>
          </rPr>
          <t>Robert Riedel:</t>
        </r>
        <r>
          <rPr>
            <sz val="8"/>
            <rFont val="Tahoma"/>
            <family val="0"/>
          </rPr>
          <t xml:space="preserve">
% der gesamten gültigen Stimmen</t>
        </r>
      </text>
    </comment>
    <comment ref="J13" authorId="0">
      <text>
        <r>
          <rPr>
            <b/>
            <sz val="8"/>
            <rFont val="Tahoma"/>
            <family val="0"/>
          </rPr>
          <t>Robert Riedel:</t>
        </r>
        <r>
          <rPr>
            <sz val="8"/>
            <rFont val="Tahoma"/>
            <family val="0"/>
          </rPr>
          <t xml:space="preserve">
geschlechts- und altersunabhängig</t>
        </r>
      </text>
    </comment>
    <comment ref="M13" authorId="0">
      <text>
        <r>
          <rPr>
            <b/>
            <sz val="8"/>
            <rFont val="Tahoma"/>
            <family val="0"/>
          </rPr>
          <t>Robert Riedel:</t>
        </r>
        <r>
          <rPr>
            <sz val="8"/>
            <rFont val="Tahoma"/>
            <family val="0"/>
          </rPr>
          <t xml:space="preserve">
Hier steht ein absoluter Wert, wenn der Prozentwert oberhalb des oben angegebenen Prozentwertes ist.</t>
        </r>
      </text>
    </comment>
    <comment ref="N13" authorId="0">
      <text>
        <r>
          <rPr>
            <b/>
            <sz val="8"/>
            <rFont val="Tahoma"/>
            <family val="0"/>
          </rPr>
          <t>Robert Riedel:</t>
        </r>
        <r>
          <rPr>
            <sz val="8"/>
            <rFont val="Tahoma"/>
            <family val="0"/>
          </rPr>
          <t xml:space="preserve">
altersunabhängig, männlich</t>
        </r>
      </text>
    </comment>
    <comment ref="O13" authorId="0">
      <text>
        <r>
          <rPr>
            <b/>
            <sz val="8"/>
            <rFont val="Tahoma"/>
            <family val="0"/>
          </rPr>
          <t>Robert Riedel:</t>
        </r>
        <r>
          <rPr>
            <sz val="8"/>
            <rFont val="Tahoma"/>
            <family val="0"/>
          </rPr>
          <t xml:space="preserve">
% der gesamten gültigen Stimmen männlicher Wähler</t>
        </r>
      </text>
    </comment>
    <comment ref="P13" authorId="0">
      <text>
        <r>
          <rPr>
            <b/>
            <sz val="8"/>
            <rFont val="Tahoma"/>
            <family val="0"/>
          </rPr>
          <t>Robert Riedel:</t>
        </r>
        <r>
          <rPr>
            <sz val="8"/>
            <rFont val="Tahoma"/>
            <family val="0"/>
          </rPr>
          <t xml:space="preserve">
Hier steht nur ein absoluter Wert, wenn der Prozentwert unterhalb des oben eingegebenen Prozentwertes ist</t>
        </r>
      </text>
    </comment>
    <comment ref="Q13" authorId="0">
      <text>
        <r>
          <rPr>
            <b/>
            <sz val="8"/>
            <rFont val="Tahoma"/>
            <family val="0"/>
          </rPr>
          <t>Robert Riedel:</t>
        </r>
        <r>
          <rPr>
            <sz val="8"/>
            <rFont val="Tahoma"/>
            <family val="0"/>
          </rPr>
          <t xml:space="preserve">
Hier steht ein absoluter Wert, wenn der Prozentwert oberhalb des oben angegebenen Prozentwertes ist.</t>
        </r>
      </text>
    </comment>
    <comment ref="R13" authorId="0">
      <text>
        <r>
          <rPr>
            <b/>
            <sz val="8"/>
            <rFont val="Tahoma"/>
            <family val="0"/>
          </rPr>
          <t>Robert Riedel:</t>
        </r>
        <r>
          <rPr>
            <sz val="8"/>
            <rFont val="Tahoma"/>
            <family val="0"/>
          </rPr>
          <t xml:space="preserve">
altersunabhängig, weiblich</t>
        </r>
      </text>
    </comment>
    <comment ref="S13" authorId="0">
      <text>
        <r>
          <rPr>
            <b/>
            <sz val="8"/>
            <rFont val="Tahoma"/>
            <family val="0"/>
          </rPr>
          <t>Robert Riedel:</t>
        </r>
        <r>
          <rPr>
            <sz val="8"/>
            <rFont val="Tahoma"/>
            <family val="0"/>
          </rPr>
          <t xml:space="preserve">
% der gesamten gültigen Stimmen weiblicher Wähler</t>
        </r>
      </text>
    </comment>
    <comment ref="T13" authorId="0">
      <text>
        <r>
          <rPr>
            <b/>
            <sz val="8"/>
            <rFont val="Tahoma"/>
            <family val="0"/>
          </rPr>
          <t>Robert Riedel:</t>
        </r>
        <r>
          <rPr>
            <sz val="8"/>
            <rFont val="Tahoma"/>
            <family val="0"/>
          </rPr>
          <t xml:space="preserve">
Hier steht nur ein absoluter Wert, wenn der Prozentwert unterhalb des oben eingegebenen Prozentwertes ist</t>
        </r>
      </text>
    </comment>
    <comment ref="U13" authorId="0">
      <text>
        <r>
          <rPr>
            <b/>
            <sz val="8"/>
            <rFont val="Tahoma"/>
            <family val="0"/>
          </rPr>
          <t>Robert Riedel:</t>
        </r>
        <r>
          <rPr>
            <sz val="8"/>
            <rFont val="Tahoma"/>
            <family val="0"/>
          </rPr>
          <t xml:space="preserve">
Hier steht ein absoluter Wert, wenn der Prozentwert oberhalb des oben angegebenen Prozentwertes ist.</t>
        </r>
      </text>
    </comment>
    <comment ref="E24" authorId="0">
      <text>
        <r>
          <rPr>
            <b/>
            <sz val="8"/>
            <rFont val="Tahoma"/>
            <family val="0"/>
          </rPr>
          <t>Robert Riedel:</t>
        </r>
        <r>
          <rPr>
            <sz val="8"/>
            <rFont val="Tahoma"/>
            <family val="0"/>
          </rPr>
          <t xml:space="preserve">
Prüft, ob Summe der gültigen und ungültigen Stimmen gleich der Anzahl der Wähler gleich ist</t>
        </r>
      </text>
    </comment>
    <comment ref="A22" authorId="0">
      <text>
        <r>
          <rPr>
            <b/>
            <sz val="8"/>
            <rFont val="Tahoma"/>
            <family val="0"/>
          </rPr>
          <t>Robert Riedel:</t>
        </r>
        <r>
          <rPr>
            <sz val="8"/>
            <rFont val="Tahoma"/>
            <family val="0"/>
          </rPr>
          <t xml:space="preserve">
Alle Stimmen, die an Kandidaten gingen, die unterhalb des von Ihnen zu wählenden Prozentsatzes liegen, werden wie bei Wahlergebnissen üblich zu "Sonstigen" zusammengefasst. Das geschieht, damit die nebenstehende Grafik nicht zu unübersichtlich wird.</t>
        </r>
      </text>
    </comment>
    <comment ref="J31" authorId="0">
      <text>
        <r>
          <rPr>
            <b/>
            <sz val="8"/>
            <rFont val="Tahoma"/>
            <family val="0"/>
          </rPr>
          <t>Robert Riedel:</t>
        </r>
        <r>
          <rPr>
            <sz val="8"/>
            <rFont val="Tahoma"/>
            <family val="0"/>
          </rPr>
          <t xml:space="preserve">
geschlechts- und altersunabhängig</t>
        </r>
      </text>
    </comment>
    <comment ref="K31" authorId="0">
      <text>
        <r>
          <rPr>
            <b/>
            <sz val="8"/>
            <rFont val="Tahoma"/>
            <family val="0"/>
          </rPr>
          <t>Robert Riedel:</t>
        </r>
        <r>
          <rPr>
            <sz val="8"/>
            <rFont val="Tahoma"/>
            <family val="0"/>
          </rPr>
          <t xml:space="preserve">
% der gesamten gültigen Stimmen</t>
        </r>
      </text>
    </comment>
    <comment ref="L31" authorId="0">
      <text>
        <r>
          <rPr>
            <b/>
            <sz val="8"/>
            <rFont val="Tahoma"/>
            <family val="0"/>
          </rPr>
          <t>Robert Riedel:</t>
        </r>
        <r>
          <rPr>
            <sz val="8"/>
            <rFont val="Tahoma"/>
            <family val="0"/>
          </rPr>
          <t xml:space="preserve">
Hier steht nur ein absoluter Wert, wenn der Prozentwert unterhalb des oben eingegebenen Prozentwertes ist</t>
        </r>
      </text>
    </comment>
    <comment ref="M31" authorId="0">
      <text>
        <r>
          <rPr>
            <b/>
            <sz val="8"/>
            <rFont val="Tahoma"/>
            <family val="0"/>
          </rPr>
          <t>Robert Riedel:</t>
        </r>
        <r>
          <rPr>
            <sz val="8"/>
            <rFont val="Tahoma"/>
            <family val="0"/>
          </rPr>
          <t xml:space="preserve">
Hier steht ein absoluter Wert, wenn der Prozentwert oberhalb des oben angegebenen Prozentwertes ist.</t>
        </r>
      </text>
    </comment>
    <comment ref="N31" authorId="0">
      <text>
        <r>
          <rPr>
            <b/>
            <sz val="8"/>
            <rFont val="Tahoma"/>
            <family val="0"/>
          </rPr>
          <t>Robert Riedel:</t>
        </r>
        <r>
          <rPr>
            <sz val="8"/>
            <rFont val="Tahoma"/>
            <family val="0"/>
          </rPr>
          <t xml:space="preserve">
altersunabhängig, männlich</t>
        </r>
      </text>
    </comment>
    <comment ref="O31" authorId="0">
      <text>
        <r>
          <rPr>
            <b/>
            <sz val="8"/>
            <rFont val="Tahoma"/>
            <family val="0"/>
          </rPr>
          <t>Robert Riedel:</t>
        </r>
        <r>
          <rPr>
            <sz val="8"/>
            <rFont val="Tahoma"/>
            <family val="0"/>
          </rPr>
          <t xml:space="preserve">
% der gesamten gültigen Stimmen männlicher Wähler</t>
        </r>
      </text>
    </comment>
    <comment ref="P31" authorId="0">
      <text>
        <r>
          <rPr>
            <b/>
            <sz val="8"/>
            <rFont val="Tahoma"/>
            <family val="0"/>
          </rPr>
          <t>Robert Riedel:</t>
        </r>
        <r>
          <rPr>
            <sz val="8"/>
            <rFont val="Tahoma"/>
            <family val="0"/>
          </rPr>
          <t xml:space="preserve">
Hier steht nur ein absoluter Wert, wenn der Prozentwert unterhalb des oben eingegebenen Prozentwertes ist</t>
        </r>
      </text>
    </comment>
    <comment ref="Q31" authorId="0">
      <text>
        <r>
          <rPr>
            <b/>
            <sz val="8"/>
            <rFont val="Tahoma"/>
            <family val="0"/>
          </rPr>
          <t>Robert Riedel:</t>
        </r>
        <r>
          <rPr>
            <sz val="8"/>
            <rFont val="Tahoma"/>
            <family val="0"/>
          </rPr>
          <t xml:space="preserve">
Hier steht ein absoluter Wert, wenn der Prozentwert oberhalb des oben angegebenen Prozentwertes ist.</t>
        </r>
      </text>
    </comment>
    <comment ref="R31" authorId="0">
      <text>
        <r>
          <rPr>
            <b/>
            <sz val="8"/>
            <rFont val="Tahoma"/>
            <family val="0"/>
          </rPr>
          <t>Robert Riedel:</t>
        </r>
        <r>
          <rPr>
            <sz val="8"/>
            <rFont val="Tahoma"/>
            <family val="0"/>
          </rPr>
          <t xml:space="preserve">
altersunabhängig, weiblich</t>
        </r>
      </text>
    </comment>
    <comment ref="S31" authorId="0">
      <text>
        <r>
          <rPr>
            <b/>
            <sz val="8"/>
            <rFont val="Tahoma"/>
            <family val="0"/>
          </rPr>
          <t>Robert Riedel:</t>
        </r>
        <r>
          <rPr>
            <sz val="8"/>
            <rFont val="Tahoma"/>
            <family val="0"/>
          </rPr>
          <t xml:space="preserve">
% der gesamten gültigen Stimmen weiblicher Wähler</t>
        </r>
      </text>
    </comment>
    <comment ref="T31" authorId="0">
      <text>
        <r>
          <rPr>
            <b/>
            <sz val="8"/>
            <rFont val="Tahoma"/>
            <family val="0"/>
          </rPr>
          <t>Robert Riedel:</t>
        </r>
        <r>
          <rPr>
            <sz val="8"/>
            <rFont val="Tahoma"/>
            <family val="0"/>
          </rPr>
          <t xml:space="preserve">
Hier steht nur ein absoluter Wert, wenn der Prozentwert unterhalb des oben eingegebenen Prozentwertes ist</t>
        </r>
      </text>
    </comment>
    <comment ref="U31" authorId="0">
      <text>
        <r>
          <rPr>
            <b/>
            <sz val="8"/>
            <rFont val="Tahoma"/>
            <family val="0"/>
          </rPr>
          <t>Robert Riedel:</t>
        </r>
        <r>
          <rPr>
            <sz val="8"/>
            <rFont val="Tahoma"/>
            <family val="0"/>
          </rPr>
          <t xml:space="preserve">
Hier steht ein absoluter Wert, wenn der Prozentwert oberhalb des oben angegebenen Prozentwertes ist.</t>
        </r>
      </text>
    </comment>
    <comment ref="A44" authorId="0">
      <text>
        <r>
          <rPr>
            <b/>
            <sz val="8"/>
            <rFont val="Tahoma"/>
            <family val="0"/>
          </rPr>
          <t>Robert Riedel:</t>
        </r>
        <r>
          <rPr>
            <sz val="8"/>
            <rFont val="Tahoma"/>
            <family val="0"/>
          </rPr>
          <t xml:space="preserve">
Alle Stimmen, die an Parteien gingen, die unterhalb des von Ihnen zu wählenden Prozentsatzes liegen, werden wie bei Wahlergebnissen üblich zu "Sonstigen" zusammengefasst. Das geschieht, damit die nebenstehende Grafik nicht zu unübersichtlich wird.</t>
        </r>
      </text>
    </comment>
    <comment ref="E46" authorId="0">
      <text>
        <r>
          <rPr>
            <b/>
            <sz val="8"/>
            <rFont val="Tahoma"/>
            <family val="0"/>
          </rPr>
          <t>Robert Riedel:</t>
        </r>
        <r>
          <rPr>
            <sz val="8"/>
            <rFont val="Tahoma"/>
            <family val="0"/>
          </rPr>
          <t xml:space="preserve">
Prüft, ob Summe der gültigen und ungültigen Stimmen gleich der Anzahl der Wähler gleich ist</t>
        </r>
      </text>
    </comment>
    <comment ref="AM1" authorId="0">
      <text>
        <r>
          <rPr>
            <b/>
            <sz val="8"/>
            <rFont val="Tahoma"/>
            <family val="0"/>
          </rPr>
          <t>Robert Riedel:</t>
        </r>
        <r>
          <rPr>
            <sz val="8"/>
            <rFont val="Tahoma"/>
            <family val="0"/>
          </rPr>
          <t xml:space="preserve">
FORMELBEZUG - nur Klasse!</t>
        </r>
      </text>
    </comment>
    <comment ref="AM2" authorId="0">
      <text>
        <r>
          <rPr>
            <b/>
            <sz val="8"/>
            <rFont val="Tahoma"/>
            <family val="0"/>
          </rPr>
          <t>Robert Riedel:</t>
        </r>
        <r>
          <rPr>
            <sz val="8"/>
            <rFont val="Tahoma"/>
            <family val="0"/>
          </rPr>
          <t xml:space="preserve">
gemäß Vorabmeldung der Schule.</t>
        </r>
      </text>
    </comment>
    <comment ref="R5" authorId="0">
      <text>
        <r>
          <rPr>
            <b/>
            <sz val="8"/>
            <rFont val="Tahoma"/>
            <family val="0"/>
          </rPr>
          <t>Robert Riedel:</t>
        </r>
        <r>
          <rPr>
            <sz val="8"/>
            <rFont val="Tahoma"/>
            <family val="0"/>
          </rPr>
          <t xml:space="preserve">
tatsächlich abgegebene Anzahl an Stimmzetteln.</t>
        </r>
      </text>
    </comment>
    <comment ref="AM5" authorId="0">
      <text>
        <r>
          <rPr>
            <b/>
            <sz val="8"/>
            <rFont val="Tahoma"/>
            <family val="0"/>
          </rPr>
          <t>Robert Riedel:</t>
        </r>
        <r>
          <rPr>
            <sz val="8"/>
            <rFont val="Tahoma"/>
            <family val="0"/>
          </rPr>
          <t xml:space="preserve">
tatsächlich abgegebene Anzahl an Stimmzetteln.</t>
        </r>
      </text>
    </comment>
    <comment ref="R6" authorId="0">
      <text>
        <r>
          <rPr>
            <b/>
            <sz val="8"/>
            <rFont val="Tahoma"/>
            <family val="0"/>
          </rPr>
          <t>Robert Riedel:</t>
        </r>
        <r>
          <rPr>
            <sz val="8"/>
            <rFont val="Tahoma"/>
            <family val="0"/>
          </rPr>
          <t xml:space="preserve">
Differenz entsteht durch Abwesenheit am Wahltag oder Verweigerung der Wahl.</t>
        </r>
      </text>
    </comment>
    <comment ref="AM6" authorId="0">
      <text>
        <r>
          <rPr>
            <b/>
            <sz val="8"/>
            <rFont val="Tahoma"/>
            <family val="0"/>
          </rPr>
          <t>Robert Riedel:</t>
        </r>
        <r>
          <rPr>
            <sz val="8"/>
            <rFont val="Tahoma"/>
            <family val="0"/>
          </rPr>
          <t xml:space="preserve">
tatsächlich abgegebene Anzahl an Stimmzetteln.</t>
        </r>
      </text>
    </comment>
  </commentList>
</comments>
</file>

<file path=xl/comments5.xml><?xml version="1.0" encoding="utf-8"?>
<comments xmlns="http://schemas.openxmlformats.org/spreadsheetml/2006/main">
  <authors>
    <author>Robert Riedel</author>
  </authors>
  <commentList>
    <comment ref="V13" authorId="0">
      <text>
        <r>
          <rPr>
            <b/>
            <sz val="8"/>
            <rFont val="Tahoma"/>
            <family val="0"/>
          </rPr>
          <t>Robert Riedel:</t>
        </r>
        <r>
          <rPr>
            <sz val="8"/>
            <rFont val="Tahoma"/>
            <family val="0"/>
          </rPr>
          <t xml:space="preserve">
Hier steht nur ein absoluter Wert, wenn der Prozentwert unterhalb des oben eingegebenen Prozentwertes ist</t>
        </r>
      </text>
    </comment>
    <comment ref="U13" authorId="0">
      <text>
        <r>
          <rPr>
            <b/>
            <sz val="8"/>
            <rFont val="Tahoma"/>
            <family val="0"/>
          </rPr>
          <t>Robert Riedel:</t>
        </r>
        <r>
          <rPr>
            <sz val="8"/>
            <rFont val="Tahoma"/>
            <family val="0"/>
          </rPr>
          <t xml:space="preserve">
% der gesamten gültigen Stimmen</t>
        </r>
      </text>
    </comment>
    <comment ref="T13" authorId="0">
      <text>
        <r>
          <rPr>
            <b/>
            <sz val="8"/>
            <rFont val="Tahoma"/>
            <family val="0"/>
          </rPr>
          <t>Robert Riedel:</t>
        </r>
        <r>
          <rPr>
            <sz val="8"/>
            <rFont val="Tahoma"/>
            <family val="0"/>
          </rPr>
          <t xml:space="preserve">
geschlechts- und altersunabhängig</t>
        </r>
      </text>
    </comment>
    <comment ref="W13" authorId="0">
      <text>
        <r>
          <rPr>
            <b/>
            <sz val="8"/>
            <rFont val="Tahoma"/>
            <family val="0"/>
          </rPr>
          <t>Robert Riedel:</t>
        </r>
        <r>
          <rPr>
            <sz val="8"/>
            <rFont val="Tahoma"/>
            <family val="0"/>
          </rPr>
          <t xml:space="preserve">
Hier steht ein absoluter Wert, wenn der Prozentwert oberhalb des oben angegebenen Prozentwertes ist.</t>
        </r>
      </text>
    </comment>
    <comment ref="X13" authorId="0">
      <text>
        <r>
          <rPr>
            <b/>
            <sz val="8"/>
            <rFont val="Tahoma"/>
            <family val="0"/>
          </rPr>
          <t>Robert Riedel:</t>
        </r>
        <r>
          <rPr>
            <sz val="8"/>
            <rFont val="Tahoma"/>
            <family val="0"/>
          </rPr>
          <t xml:space="preserve">
altersunabhängig, männlich</t>
        </r>
      </text>
    </comment>
    <comment ref="Y13" authorId="0">
      <text>
        <r>
          <rPr>
            <b/>
            <sz val="8"/>
            <rFont val="Tahoma"/>
            <family val="0"/>
          </rPr>
          <t>Robert Riedel:</t>
        </r>
        <r>
          <rPr>
            <sz val="8"/>
            <rFont val="Tahoma"/>
            <family val="0"/>
          </rPr>
          <t xml:space="preserve">
% der gesamten gültigen Stimmen männlicher Wähler</t>
        </r>
      </text>
    </comment>
    <comment ref="Z13" authorId="0">
      <text>
        <r>
          <rPr>
            <b/>
            <sz val="8"/>
            <rFont val="Tahoma"/>
            <family val="0"/>
          </rPr>
          <t>Robert Riedel:</t>
        </r>
        <r>
          <rPr>
            <sz val="8"/>
            <rFont val="Tahoma"/>
            <family val="0"/>
          </rPr>
          <t xml:space="preserve">
Hier steht nur ein absoluter Wert, wenn der Prozentwert unterhalb des oben eingegebenen Prozentwertes ist</t>
        </r>
      </text>
    </comment>
    <comment ref="AA13" authorId="0">
      <text>
        <r>
          <rPr>
            <b/>
            <sz val="8"/>
            <rFont val="Tahoma"/>
            <family val="0"/>
          </rPr>
          <t>Robert Riedel:</t>
        </r>
        <r>
          <rPr>
            <sz val="8"/>
            <rFont val="Tahoma"/>
            <family val="0"/>
          </rPr>
          <t xml:space="preserve">
Hier steht ein absoluter Wert, wenn der Prozentwert oberhalb des oben angegebenen Prozentwertes ist.</t>
        </r>
      </text>
    </comment>
    <comment ref="AB13" authorId="0">
      <text>
        <r>
          <rPr>
            <b/>
            <sz val="8"/>
            <rFont val="Tahoma"/>
            <family val="0"/>
          </rPr>
          <t>Robert Riedel:</t>
        </r>
        <r>
          <rPr>
            <sz val="8"/>
            <rFont val="Tahoma"/>
            <family val="0"/>
          </rPr>
          <t xml:space="preserve">
altersunabhängig, weiblich</t>
        </r>
      </text>
    </comment>
    <comment ref="AC13" authorId="0">
      <text>
        <r>
          <rPr>
            <b/>
            <sz val="8"/>
            <rFont val="Tahoma"/>
            <family val="0"/>
          </rPr>
          <t>Robert Riedel:</t>
        </r>
        <r>
          <rPr>
            <sz val="8"/>
            <rFont val="Tahoma"/>
            <family val="0"/>
          </rPr>
          <t xml:space="preserve">
% der gesamten gültigen Stimmen weiblicher Wähler</t>
        </r>
      </text>
    </comment>
    <comment ref="AD13" authorId="0">
      <text>
        <r>
          <rPr>
            <b/>
            <sz val="8"/>
            <rFont val="Tahoma"/>
            <family val="0"/>
          </rPr>
          <t>Robert Riedel:</t>
        </r>
        <r>
          <rPr>
            <sz val="8"/>
            <rFont val="Tahoma"/>
            <family val="0"/>
          </rPr>
          <t xml:space="preserve">
Hier steht nur ein absoluter Wert, wenn der Prozentwert unterhalb des oben eingegebenen Prozentwertes ist</t>
        </r>
      </text>
    </comment>
    <comment ref="AE13" authorId="0">
      <text>
        <r>
          <rPr>
            <b/>
            <sz val="8"/>
            <rFont val="Tahoma"/>
            <family val="0"/>
          </rPr>
          <t>Robert Riedel:</t>
        </r>
        <r>
          <rPr>
            <sz val="8"/>
            <rFont val="Tahoma"/>
            <family val="0"/>
          </rPr>
          <t xml:space="preserve">
Hier steht ein absoluter Wert, wenn der Prozentwert oberhalb des oben angegebenen Prozentwertes ist.</t>
        </r>
      </text>
    </comment>
    <comment ref="E24" authorId="0">
      <text>
        <r>
          <rPr>
            <b/>
            <sz val="8"/>
            <rFont val="Tahoma"/>
            <family val="0"/>
          </rPr>
          <t>Robert Riedel:</t>
        </r>
        <r>
          <rPr>
            <sz val="8"/>
            <rFont val="Tahoma"/>
            <family val="0"/>
          </rPr>
          <t xml:space="preserve">
Prüft, ob Summe der gültigen und ungültigen Stimmen gleich der Anzahl der Wähler gleich ist</t>
        </r>
      </text>
    </comment>
    <comment ref="A22" authorId="0">
      <text>
        <r>
          <rPr>
            <b/>
            <sz val="8"/>
            <rFont val="Tahoma"/>
            <family val="0"/>
          </rPr>
          <t>Robert Riedel:</t>
        </r>
        <r>
          <rPr>
            <sz val="8"/>
            <rFont val="Tahoma"/>
            <family val="0"/>
          </rPr>
          <t xml:space="preserve">
Alle Stimmen, die an Kandidaten gingen, die unterhalb des von Ihnen zu wählenden Prozentsatzes liegen, werden wie bei Wahlergebnissen üblich zu "Sonstigen" zusammengefasst. Das geschieht, damit die nebenstehende Grafik nicht zu unübersichtlich wird.</t>
        </r>
      </text>
    </comment>
    <comment ref="T46" authorId="0">
      <text>
        <r>
          <rPr>
            <b/>
            <sz val="8"/>
            <rFont val="Tahoma"/>
            <family val="0"/>
          </rPr>
          <t>Robert Riedel:</t>
        </r>
        <r>
          <rPr>
            <sz val="8"/>
            <rFont val="Tahoma"/>
            <family val="0"/>
          </rPr>
          <t xml:space="preserve">
geschlechts- und altersunabhängig</t>
        </r>
      </text>
    </comment>
    <comment ref="U46" authorId="0">
      <text>
        <r>
          <rPr>
            <b/>
            <sz val="8"/>
            <rFont val="Tahoma"/>
            <family val="0"/>
          </rPr>
          <t>Robert Riedel:</t>
        </r>
        <r>
          <rPr>
            <sz val="8"/>
            <rFont val="Tahoma"/>
            <family val="0"/>
          </rPr>
          <t xml:space="preserve">
% der gesamten gültigen Stimmen</t>
        </r>
      </text>
    </comment>
    <comment ref="V46" authorId="0">
      <text>
        <r>
          <rPr>
            <b/>
            <sz val="8"/>
            <rFont val="Tahoma"/>
            <family val="0"/>
          </rPr>
          <t>Robert Riedel:</t>
        </r>
        <r>
          <rPr>
            <sz val="8"/>
            <rFont val="Tahoma"/>
            <family val="0"/>
          </rPr>
          <t xml:space="preserve">
Hier steht nur ein absoluter Wert, wenn der Prozentwert unterhalb des oben eingegebenen Prozentwertes ist</t>
        </r>
      </text>
    </comment>
    <comment ref="W46" authorId="0">
      <text>
        <r>
          <rPr>
            <b/>
            <sz val="8"/>
            <rFont val="Tahoma"/>
            <family val="0"/>
          </rPr>
          <t>Robert Riedel:</t>
        </r>
        <r>
          <rPr>
            <sz val="8"/>
            <rFont val="Tahoma"/>
            <family val="0"/>
          </rPr>
          <t xml:space="preserve">
Hier steht ein absoluter Wert, wenn der Prozentwert oberhalb des oben angegebenen Prozentwertes ist.</t>
        </r>
      </text>
    </comment>
    <comment ref="X46" authorId="0">
      <text>
        <r>
          <rPr>
            <b/>
            <sz val="8"/>
            <rFont val="Tahoma"/>
            <family val="0"/>
          </rPr>
          <t>Robert Riedel:</t>
        </r>
        <r>
          <rPr>
            <sz val="8"/>
            <rFont val="Tahoma"/>
            <family val="0"/>
          </rPr>
          <t xml:space="preserve">
altersunabhängig, männlich</t>
        </r>
      </text>
    </comment>
    <comment ref="Y46" authorId="0">
      <text>
        <r>
          <rPr>
            <b/>
            <sz val="8"/>
            <rFont val="Tahoma"/>
            <family val="0"/>
          </rPr>
          <t>Robert Riedel:</t>
        </r>
        <r>
          <rPr>
            <sz val="8"/>
            <rFont val="Tahoma"/>
            <family val="0"/>
          </rPr>
          <t xml:space="preserve">
% der gesamten gültigen Stimmen männlicher Wähler</t>
        </r>
      </text>
    </comment>
    <comment ref="Z46" authorId="0">
      <text>
        <r>
          <rPr>
            <b/>
            <sz val="8"/>
            <rFont val="Tahoma"/>
            <family val="0"/>
          </rPr>
          <t>Robert Riedel:</t>
        </r>
        <r>
          <rPr>
            <sz val="8"/>
            <rFont val="Tahoma"/>
            <family val="0"/>
          </rPr>
          <t xml:space="preserve">
Hier steht nur ein absoluter Wert, wenn der Prozentwert unterhalb des oben eingegebenen Prozentwertes ist</t>
        </r>
      </text>
    </comment>
    <comment ref="AA46" authorId="0">
      <text>
        <r>
          <rPr>
            <b/>
            <sz val="8"/>
            <rFont val="Tahoma"/>
            <family val="0"/>
          </rPr>
          <t>Robert Riedel:</t>
        </r>
        <r>
          <rPr>
            <sz val="8"/>
            <rFont val="Tahoma"/>
            <family val="0"/>
          </rPr>
          <t xml:space="preserve">
Hier steht ein absoluter Wert, wenn der Prozentwert oberhalb des oben angegebenen Prozentwertes ist.</t>
        </r>
      </text>
    </comment>
    <comment ref="AB46" authorId="0">
      <text>
        <r>
          <rPr>
            <b/>
            <sz val="8"/>
            <rFont val="Tahoma"/>
            <family val="0"/>
          </rPr>
          <t>Robert Riedel:</t>
        </r>
        <r>
          <rPr>
            <sz val="8"/>
            <rFont val="Tahoma"/>
            <family val="0"/>
          </rPr>
          <t xml:space="preserve">
altersunabhängig, weiblich</t>
        </r>
      </text>
    </comment>
    <comment ref="AC46" authorId="0">
      <text>
        <r>
          <rPr>
            <b/>
            <sz val="8"/>
            <rFont val="Tahoma"/>
            <family val="0"/>
          </rPr>
          <t>Robert Riedel:</t>
        </r>
        <r>
          <rPr>
            <sz val="8"/>
            <rFont val="Tahoma"/>
            <family val="0"/>
          </rPr>
          <t xml:space="preserve">
% der gesamten gültigen Stimmen weiblicher Wähler</t>
        </r>
      </text>
    </comment>
    <comment ref="AD46" authorId="0">
      <text>
        <r>
          <rPr>
            <b/>
            <sz val="8"/>
            <rFont val="Tahoma"/>
            <family val="0"/>
          </rPr>
          <t>Robert Riedel:</t>
        </r>
        <r>
          <rPr>
            <sz val="8"/>
            <rFont val="Tahoma"/>
            <family val="0"/>
          </rPr>
          <t xml:space="preserve">
Hier steht nur ein absoluter Wert, wenn der Prozentwert unterhalb des oben eingegebenen Prozentwertes ist</t>
        </r>
      </text>
    </comment>
    <comment ref="AE46" authorId="0">
      <text>
        <r>
          <rPr>
            <b/>
            <sz val="8"/>
            <rFont val="Tahoma"/>
            <family val="0"/>
          </rPr>
          <t>Robert Riedel:</t>
        </r>
        <r>
          <rPr>
            <sz val="8"/>
            <rFont val="Tahoma"/>
            <family val="0"/>
          </rPr>
          <t xml:space="preserve">
Hier steht ein absoluter Wert, wenn der Prozentwert oberhalb des oben angegebenen Prozentwertes ist.</t>
        </r>
      </text>
    </comment>
    <comment ref="A59" authorId="0">
      <text>
        <r>
          <rPr>
            <b/>
            <sz val="8"/>
            <rFont val="Tahoma"/>
            <family val="0"/>
          </rPr>
          <t>Robert Riedel:</t>
        </r>
        <r>
          <rPr>
            <sz val="8"/>
            <rFont val="Tahoma"/>
            <family val="0"/>
          </rPr>
          <t xml:space="preserve">
Alle Stimmen, die an Parteien gingen, die unterhalb des von Ihnen zu wählenden Prozentsatzes liegen, werden wie bei Wahlergebnissen üblich zu "Sonstigen" zusammengefasst. Das geschieht, damit die nebenstehende Grafik nicht zu unübersichtlich wird.</t>
        </r>
      </text>
    </comment>
    <comment ref="E61" authorId="0">
      <text>
        <r>
          <rPr>
            <b/>
            <sz val="8"/>
            <rFont val="Tahoma"/>
            <family val="0"/>
          </rPr>
          <t>Robert Riedel:</t>
        </r>
        <r>
          <rPr>
            <sz val="8"/>
            <rFont val="Tahoma"/>
            <family val="0"/>
          </rPr>
          <t xml:space="preserve">
Prüft, ob Summe der gültigen und ungültigen Stimmen gleich der Anzahl der Wähler gleich ist</t>
        </r>
      </text>
    </comment>
    <comment ref="AB2" authorId="0">
      <text>
        <r>
          <rPr>
            <b/>
            <sz val="8"/>
            <rFont val="Tahoma"/>
            <family val="0"/>
          </rPr>
          <t>Robert Riedel:</t>
        </r>
        <r>
          <rPr>
            <sz val="8"/>
            <rFont val="Tahoma"/>
            <family val="0"/>
          </rPr>
          <t xml:space="preserve">
gemäß Vorabmeldung der Schule.</t>
        </r>
      </text>
    </comment>
    <comment ref="B14" authorId="0">
      <text>
        <r>
          <rPr>
            <b/>
            <sz val="8"/>
            <rFont val="Tahoma"/>
            <family val="0"/>
          </rPr>
          <t>Robert Riedel:</t>
        </r>
        <r>
          <rPr>
            <sz val="8"/>
            <rFont val="Tahoma"/>
            <family val="0"/>
          </rPr>
          <t xml:space="preserve">
Altersgruppe in dieser Schule nicht vertreten</t>
        </r>
      </text>
    </comment>
    <comment ref="D14" authorId="0">
      <text>
        <r>
          <rPr>
            <b/>
            <sz val="8"/>
            <rFont val="Tahoma"/>
            <family val="0"/>
          </rPr>
          <t>Robert Riedel:</t>
        </r>
        <r>
          <rPr>
            <sz val="8"/>
            <rFont val="Tahoma"/>
            <family val="0"/>
          </rPr>
          <t xml:space="preserve">
Altersgruppe in dieser Schule nicht vertreten</t>
        </r>
      </text>
    </comment>
    <comment ref="B47" authorId="0">
      <text>
        <r>
          <rPr>
            <b/>
            <sz val="8"/>
            <rFont val="Tahoma"/>
            <family val="0"/>
          </rPr>
          <t>Robert Riedel:</t>
        </r>
        <r>
          <rPr>
            <sz val="8"/>
            <rFont val="Tahoma"/>
            <family val="0"/>
          </rPr>
          <t xml:space="preserve">
Altersgruppe in dieser Schule nicht vertreten</t>
        </r>
      </text>
    </comment>
    <comment ref="D47" authorId="0">
      <text>
        <r>
          <rPr>
            <b/>
            <sz val="8"/>
            <rFont val="Tahoma"/>
            <family val="0"/>
          </rPr>
          <t>Robert Riedel:</t>
        </r>
        <r>
          <rPr>
            <sz val="8"/>
            <rFont val="Tahoma"/>
            <family val="0"/>
          </rPr>
          <t xml:space="preserve">
Altersgruppe in dieser Schule nicht vertreten</t>
        </r>
      </text>
    </comment>
    <comment ref="AB5" authorId="0">
      <text>
        <r>
          <rPr>
            <b/>
            <sz val="8"/>
            <rFont val="Tahoma"/>
            <family val="0"/>
          </rPr>
          <t>Robert Riedel:</t>
        </r>
        <r>
          <rPr>
            <sz val="8"/>
            <rFont val="Tahoma"/>
            <family val="0"/>
          </rPr>
          <t xml:space="preserve">
gemäß Vorabmeldung der Schule.</t>
        </r>
      </text>
    </comment>
    <comment ref="AB6" authorId="0">
      <text>
        <r>
          <rPr>
            <b/>
            <sz val="8"/>
            <rFont val="Tahoma"/>
            <family val="0"/>
          </rPr>
          <t>Robert Riedel:</t>
        </r>
        <r>
          <rPr>
            <sz val="8"/>
            <rFont val="Tahoma"/>
            <family val="0"/>
          </rPr>
          <t xml:space="preserve">
Differenz entsteht durch Abwesenheit am Wahltag oder Verweigerung der Wahl.</t>
        </r>
      </text>
    </comment>
    <comment ref="BG2" authorId="0">
      <text>
        <r>
          <rPr>
            <b/>
            <sz val="8"/>
            <rFont val="Tahoma"/>
            <family val="0"/>
          </rPr>
          <t>Robert Riedel:</t>
        </r>
        <r>
          <rPr>
            <sz val="8"/>
            <rFont val="Tahoma"/>
            <family val="0"/>
          </rPr>
          <t xml:space="preserve">
gemäß Vorabmeldung der Schule.</t>
        </r>
      </text>
    </comment>
    <comment ref="BG5" authorId="0">
      <text>
        <r>
          <rPr>
            <b/>
            <sz val="8"/>
            <rFont val="Tahoma"/>
            <family val="0"/>
          </rPr>
          <t>Robert Riedel:</t>
        </r>
        <r>
          <rPr>
            <sz val="8"/>
            <rFont val="Tahoma"/>
            <family val="0"/>
          </rPr>
          <t xml:space="preserve">
gemäß Vorabmeldung der Schule.</t>
        </r>
      </text>
    </comment>
    <comment ref="BG6" authorId="0">
      <text>
        <r>
          <rPr>
            <b/>
            <sz val="8"/>
            <rFont val="Tahoma"/>
            <family val="0"/>
          </rPr>
          <t>Robert Riedel:</t>
        </r>
        <r>
          <rPr>
            <sz val="8"/>
            <rFont val="Tahoma"/>
            <family val="0"/>
          </rPr>
          <t xml:space="preserve">
Differenz entsteht durch Abwesenheit am Wahltag oder Verweigerung der Wahl.</t>
        </r>
      </text>
    </comment>
    <comment ref="AB35" authorId="0">
      <text>
        <r>
          <rPr>
            <b/>
            <sz val="8"/>
            <rFont val="Tahoma"/>
            <family val="0"/>
          </rPr>
          <t>Robert Riedel:</t>
        </r>
        <r>
          <rPr>
            <sz val="8"/>
            <rFont val="Tahoma"/>
            <family val="0"/>
          </rPr>
          <t xml:space="preserve">
gemäß Vorabmeldung der Schule.</t>
        </r>
      </text>
    </comment>
    <comment ref="BG35" authorId="0">
      <text>
        <r>
          <rPr>
            <b/>
            <sz val="8"/>
            <rFont val="Tahoma"/>
            <family val="0"/>
          </rPr>
          <t>Robert Riedel:</t>
        </r>
        <r>
          <rPr>
            <sz val="8"/>
            <rFont val="Tahoma"/>
            <family val="0"/>
          </rPr>
          <t xml:space="preserve">
gemäß Vorabmeldung der Schule.</t>
        </r>
      </text>
    </comment>
    <comment ref="AB38" authorId="0">
      <text>
        <r>
          <rPr>
            <b/>
            <sz val="8"/>
            <rFont val="Tahoma"/>
            <family val="0"/>
          </rPr>
          <t>Robert Riedel:</t>
        </r>
        <r>
          <rPr>
            <sz val="8"/>
            <rFont val="Tahoma"/>
            <family val="0"/>
          </rPr>
          <t xml:space="preserve">
gemäß Vorabmeldung der Schule.</t>
        </r>
      </text>
    </comment>
    <comment ref="BG38" authorId="0">
      <text>
        <r>
          <rPr>
            <b/>
            <sz val="8"/>
            <rFont val="Tahoma"/>
            <family val="0"/>
          </rPr>
          <t>Robert Riedel:</t>
        </r>
        <r>
          <rPr>
            <sz val="8"/>
            <rFont val="Tahoma"/>
            <family val="0"/>
          </rPr>
          <t xml:space="preserve">
gemäß Vorabmeldung der Schule.</t>
        </r>
      </text>
    </comment>
    <comment ref="AB39" authorId="0">
      <text>
        <r>
          <rPr>
            <b/>
            <sz val="8"/>
            <rFont val="Tahoma"/>
            <family val="0"/>
          </rPr>
          <t>Robert Riedel:</t>
        </r>
        <r>
          <rPr>
            <sz val="8"/>
            <rFont val="Tahoma"/>
            <family val="0"/>
          </rPr>
          <t xml:space="preserve">
Differenz entsteht durch Abwesenheit am Wahltag oder Verweigerung der Wahl.</t>
        </r>
      </text>
    </comment>
    <comment ref="BG39" authorId="0">
      <text>
        <r>
          <rPr>
            <b/>
            <sz val="8"/>
            <rFont val="Tahoma"/>
            <family val="0"/>
          </rPr>
          <t>Robert Riedel:</t>
        </r>
        <r>
          <rPr>
            <sz val="8"/>
            <rFont val="Tahoma"/>
            <family val="0"/>
          </rPr>
          <t xml:space="preserve">
Differenz entsteht durch Abwesenheit am Wahltag oder Verweigerung der Wahl.</t>
        </r>
      </text>
    </comment>
    <comment ref="P14" authorId="0">
      <text>
        <r>
          <rPr>
            <b/>
            <sz val="8"/>
            <rFont val="Tahoma"/>
            <family val="0"/>
          </rPr>
          <t>Robert Riedel:</t>
        </r>
        <r>
          <rPr>
            <sz val="8"/>
            <rFont val="Tahoma"/>
            <family val="0"/>
          </rPr>
          <t xml:space="preserve">
Bei U18 wird diese Altersgruppe nicht gewertet!</t>
        </r>
      </text>
    </comment>
    <comment ref="R14" authorId="0">
      <text>
        <r>
          <rPr>
            <b/>
            <sz val="8"/>
            <rFont val="Tahoma"/>
            <family val="0"/>
          </rPr>
          <t>Robert Riedel:</t>
        </r>
        <r>
          <rPr>
            <sz val="8"/>
            <rFont val="Tahoma"/>
            <family val="0"/>
          </rPr>
          <t xml:space="preserve">
Bei U18 wird diese Altersgruppe nicht gewertet!</t>
        </r>
      </text>
    </comment>
    <comment ref="P47" authorId="0">
      <text>
        <r>
          <rPr>
            <b/>
            <sz val="8"/>
            <rFont val="Tahoma"/>
            <family val="0"/>
          </rPr>
          <t>Robert Riedel:</t>
        </r>
        <r>
          <rPr>
            <sz val="8"/>
            <rFont val="Tahoma"/>
            <family val="0"/>
          </rPr>
          <t xml:space="preserve">
Bei U18 wird diese Altersgruppe nicht gewertet!</t>
        </r>
      </text>
    </comment>
    <comment ref="R47" authorId="0">
      <text>
        <r>
          <rPr>
            <b/>
            <sz val="8"/>
            <rFont val="Tahoma"/>
            <family val="0"/>
          </rPr>
          <t>Robert Riedel:</t>
        </r>
        <r>
          <rPr>
            <sz val="8"/>
            <rFont val="Tahoma"/>
            <family val="0"/>
          </rPr>
          <t xml:space="preserve">
Bei U18 wird diese Altersgruppe nicht gewertet!</t>
        </r>
      </text>
    </comment>
  </commentList>
</comments>
</file>

<file path=xl/comments6.xml><?xml version="1.0" encoding="utf-8"?>
<comments xmlns="http://schemas.openxmlformats.org/spreadsheetml/2006/main">
  <authors>
    <author>Robert Riedel</author>
  </authors>
  <commentList>
    <comment ref="V13" authorId="0">
      <text>
        <r>
          <rPr>
            <b/>
            <sz val="8"/>
            <rFont val="Tahoma"/>
            <family val="0"/>
          </rPr>
          <t>Robert Riedel:</t>
        </r>
        <r>
          <rPr>
            <sz val="8"/>
            <rFont val="Tahoma"/>
            <family val="0"/>
          </rPr>
          <t xml:space="preserve">
Hier steht nur ein absoluter Wert, wenn der Prozentwert unterhalb des oben eingegebenen Prozentwertes ist</t>
        </r>
      </text>
    </comment>
    <comment ref="U13" authorId="0">
      <text>
        <r>
          <rPr>
            <b/>
            <sz val="8"/>
            <rFont val="Tahoma"/>
            <family val="0"/>
          </rPr>
          <t>Robert Riedel:</t>
        </r>
        <r>
          <rPr>
            <sz val="8"/>
            <rFont val="Tahoma"/>
            <family val="0"/>
          </rPr>
          <t xml:space="preserve">
% der gesamten gültigen Stimmen</t>
        </r>
      </text>
    </comment>
    <comment ref="T13" authorId="0">
      <text>
        <r>
          <rPr>
            <b/>
            <sz val="8"/>
            <rFont val="Tahoma"/>
            <family val="0"/>
          </rPr>
          <t>Robert Riedel:</t>
        </r>
        <r>
          <rPr>
            <sz val="8"/>
            <rFont val="Tahoma"/>
            <family val="0"/>
          </rPr>
          <t xml:space="preserve">
geschlechts- und altersunabhängig</t>
        </r>
      </text>
    </comment>
    <comment ref="W13" authorId="0">
      <text>
        <r>
          <rPr>
            <b/>
            <sz val="8"/>
            <rFont val="Tahoma"/>
            <family val="0"/>
          </rPr>
          <t>Robert Riedel:</t>
        </r>
        <r>
          <rPr>
            <sz val="8"/>
            <rFont val="Tahoma"/>
            <family val="0"/>
          </rPr>
          <t xml:space="preserve">
Hier steht ein absoluter Wert, wenn der Prozentwert oberhalb des oben angegebenen Prozentwertes ist.</t>
        </r>
      </text>
    </comment>
    <comment ref="X13" authorId="0">
      <text>
        <r>
          <rPr>
            <b/>
            <sz val="8"/>
            <rFont val="Tahoma"/>
            <family val="0"/>
          </rPr>
          <t>Robert Riedel:</t>
        </r>
        <r>
          <rPr>
            <sz val="8"/>
            <rFont val="Tahoma"/>
            <family val="0"/>
          </rPr>
          <t xml:space="preserve">
altersunabhängig, männlich</t>
        </r>
      </text>
    </comment>
    <comment ref="Y13" authorId="0">
      <text>
        <r>
          <rPr>
            <b/>
            <sz val="8"/>
            <rFont val="Tahoma"/>
            <family val="0"/>
          </rPr>
          <t>Robert Riedel:</t>
        </r>
        <r>
          <rPr>
            <sz val="8"/>
            <rFont val="Tahoma"/>
            <family val="0"/>
          </rPr>
          <t xml:space="preserve">
% der gesamten gültigen Stimmen männlicher Wähler</t>
        </r>
      </text>
    </comment>
    <comment ref="Z13" authorId="0">
      <text>
        <r>
          <rPr>
            <b/>
            <sz val="8"/>
            <rFont val="Tahoma"/>
            <family val="0"/>
          </rPr>
          <t>Robert Riedel:</t>
        </r>
        <r>
          <rPr>
            <sz val="8"/>
            <rFont val="Tahoma"/>
            <family val="0"/>
          </rPr>
          <t xml:space="preserve">
Hier steht nur ein absoluter Wert, wenn der Prozentwert unterhalb des oben eingegebenen Prozentwertes ist</t>
        </r>
      </text>
    </comment>
    <comment ref="AA13" authorId="0">
      <text>
        <r>
          <rPr>
            <b/>
            <sz val="8"/>
            <rFont val="Tahoma"/>
            <family val="0"/>
          </rPr>
          <t>Robert Riedel:</t>
        </r>
        <r>
          <rPr>
            <sz val="8"/>
            <rFont val="Tahoma"/>
            <family val="0"/>
          </rPr>
          <t xml:space="preserve">
Hier steht ein absoluter Wert, wenn der Prozentwert oberhalb des oben angegebenen Prozentwertes ist.</t>
        </r>
      </text>
    </comment>
    <comment ref="AB13" authorId="0">
      <text>
        <r>
          <rPr>
            <b/>
            <sz val="8"/>
            <rFont val="Tahoma"/>
            <family val="0"/>
          </rPr>
          <t>Robert Riedel:</t>
        </r>
        <r>
          <rPr>
            <sz val="8"/>
            <rFont val="Tahoma"/>
            <family val="0"/>
          </rPr>
          <t xml:space="preserve">
altersunabhängig, weiblich</t>
        </r>
      </text>
    </comment>
    <comment ref="AC13" authorId="0">
      <text>
        <r>
          <rPr>
            <b/>
            <sz val="8"/>
            <rFont val="Tahoma"/>
            <family val="0"/>
          </rPr>
          <t>Robert Riedel:</t>
        </r>
        <r>
          <rPr>
            <sz val="8"/>
            <rFont val="Tahoma"/>
            <family val="0"/>
          </rPr>
          <t xml:space="preserve">
% der gesamten gültigen Stimmen weiblicher Wähler</t>
        </r>
      </text>
    </comment>
    <comment ref="AD13" authorId="0">
      <text>
        <r>
          <rPr>
            <b/>
            <sz val="8"/>
            <rFont val="Tahoma"/>
            <family val="0"/>
          </rPr>
          <t>Robert Riedel:</t>
        </r>
        <r>
          <rPr>
            <sz val="8"/>
            <rFont val="Tahoma"/>
            <family val="0"/>
          </rPr>
          <t xml:space="preserve">
Hier steht nur ein absoluter Wert, wenn der Prozentwert unterhalb des oben eingegebenen Prozentwertes ist</t>
        </r>
      </text>
    </comment>
    <comment ref="AE13" authorId="0">
      <text>
        <r>
          <rPr>
            <b/>
            <sz val="8"/>
            <rFont val="Tahoma"/>
            <family val="0"/>
          </rPr>
          <t>Robert Riedel:</t>
        </r>
        <r>
          <rPr>
            <sz val="8"/>
            <rFont val="Tahoma"/>
            <family val="0"/>
          </rPr>
          <t xml:space="preserve">
Hier steht ein absoluter Wert, wenn der Prozentwert oberhalb des oben angegebenen Prozentwertes ist.</t>
        </r>
      </text>
    </comment>
    <comment ref="E24" authorId="0">
      <text>
        <r>
          <rPr>
            <b/>
            <sz val="8"/>
            <rFont val="Tahoma"/>
            <family val="0"/>
          </rPr>
          <t>Robert Riedel:</t>
        </r>
        <r>
          <rPr>
            <sz val="8"/>
            <rFont val="Tahoma"/>
            <family val="0"/>
          </rPr>
          <t xml:space="preserve">
Prüft, ob Summe der gültigen und ungültigen Stimmen gleich der Anzahl der Wähler gleich ist</t>
        </r>
      </text>
    </comment>
    <comment ref="A22" authorId="0">
      <text>
        <r>
          <rPr>
            <b/>
            <sz val="8"/>
            <rFont val="Tahoma"/>
            <family val="0"/>
          </rPr>
          <t>Robert Riedel:</t>
        </r>
        <r>
          <rPr>
            <sz val="8"/>
            <rFont val="Tahoma"/>
            <family val="0"/>
          </rPr>
          <t xml:space="preserve">
Alle Stimmen, die an Kandidaten gingen, die unterhalb des von Ihnen zu wählenden Prozentsatzes liegen, werden wie bei Wahlergebnissen üblich zu "Sonstigen" zusammengefasst. Das geschieht, damit die nebenstehende Grafik nicht zu unübersichtlich wird.</t>
        </r>
      </text>
    </comment>
    <comment ref="T46" authorId="0">
      <text>
        <r>
          <rPr>
            <b/>
            <sz val="8"/>
            <rFont val="Tahoma"/>
            <family val="0"/>
          </rPr>
          <t>Robert Riedel:</t>
        </r>
        <r>
          <rPr>
            <sz val="8"/>
            <rFont val="Tahoma"/>
            <family val="0"/>
          </rPr>
          <t xml:space="preserve">
geschlechts- und altersunabhängig</t>
        </r>
      </text>
    </comment>
    <comment ref="U46" authorId="0">
      <text>
        <r>
          <rPr>
            <b/>
            <sz val="8"/>
            <rFont val="Tahoma"/>
            <family val="0"/>
          </rPr>
          <t>Robert Riedel:</t>
        </r>
        <r>
          <rPr>
            <sz val="8"/>
            <rFont val="Tahoma"/>
            <family val="0"/>
          </rPr>
          <t xml:space="preserve">
% der gesamten gültigen Stimmen</t>
        </r>
      </text>
    </comment>
    <comment ref="V46" authorId="0">
      <text>
        <r>
          <rPr>
            <b/>
            <sz val="8"/>
            <rFont val="Tahoma"/>
            <family val="0"/>
          </rPr>
          <t>Robert Riedel:</t>
        </r>
        <r>
          <rPr>
            <sz val="8"/>
            <rFont val="Tahoma"/>
            <family val="0"/>
          </rPr>
          <t xml:space="preserve">
Hier steht nur ein absoluter Wert, wenn der Prozentwert unterhalb des oben eingegebenen Prozentwertes ist</t>
        </r>
      </text>
    </comment>
    <comment ref="W46" authorId="0">
      <text>
        <r>
          <rPr>
            <b/>
            <sz val="8"/>
            <rFont val="Tahoma"/>
            <family val="0"/>
          </rPr>
          <t>Robert Riedel:</t>
        </r>
        <r>
          <rPr>
            <sz val="8"/>
            <rFont val="Tahoma"/>
            <family val="0"/>
          </rPr>
          <t xml:space="preserve">
Hier steht ein absoluter Wert, wenn der Prozentwert oberhalb des oben angegebenen Prozentwertes ist.</t>
        </r>
      </text>
    </comment>
    <comment ref="X46" authorId="0">
      <text>
        <r>
          <rPr>
            <b/>
            <sz val="8"/>
            <rFont val="Tahoma"/>
            <family val="0"/>
          </rPr>
          <t>Robert Riedel:</t>
        </r>
        <r>
          <rPr>
            <sz val="8"/>
            <rFont val="Tahoma"/>
            <family val="0"/>
          </rPr>
          <t xml:space="preserve">
altersunabhängig, männlich</t>
        </r>
      </text>
    </comment>
    <comment ref="Y46" authorId="0">
      <text>
        <r>
          <rPr>
            <b/>
            <sz val="8"/>
            <rFont val="Tahoma"/>
            <family val="0"/>
          </rPr>
          <t>Robert Riedel:</t>
        </r>
        <r>
          <rPr>
            <sz val="8"/>
            <rFont val="Tahoma"/>
            <family val="0"/>
          </rPr>
          <t xml:space="preserve">
% der gesamten gültigen Stimmen männlicher Wähler</t>
        </r>
      </text>
    </comment>
    <comment ref="Z46" authorId="0">
      <text>
        <r>
          <rPr>
            <b/>
            <sz val="8"/>
            <rFont val="Tahoma"/>
            <family val="0"/>
          </rPr>
          <t>Robert Riedel:</t>
        </r>
        <r>
          <rPr>
            <sz val="8"/>
            <rFont val="Tahoma"/>
            <family val="0"/>
          </rPr>
          <t xml:space="preserve">
Hier steht nur ein absoluter Wert, wenn der Prozentwert unterhalb des oben eingegebenen Prozentwertes ist</t>
        </r>
      </text>
    </comment>
    <comment ref="AA46" authorId="0">
      <text>
        <r>
          <rPr>
            <b/>
            <sz val="8"/>
            <rFont val="Tahoma"/>
            <family val="0"/>
          </rPr>
          <t>Robert Riedel:</t>
        </r>
        <r>
          <rPr>
            <sz val="8"/>
            <rFont val="Tahoma"/>
            <family val="0"/>
          </rPr>
          <t xml:space="preserve">
Hier steht ein absoluter Wert, wenn der Prozentwert oberhalb des oben angegebenen Prozentwertes ist.</t>
        </r>
      </text>
    </comment>
    <comment ref="AB46" authorId="0">
      <text>
        <r>
          <rPr>
            <b/>
            <sz val="8"/>
            <rFont val="Tahoma"/>
            <family val="0"/>
          </rPr>
          <t>Robert Riedel:</t>
        </r>
        <r>
          <rPr>
            <sz val="8"/>
            <rFont val="Tahoma"/>
            <family val="0"/>
          </rPr>
          <t xml:space="preserve">
altersunabhängig, weiblich</t>
        </r>
      </text>
    </comment>
    <comment ref="AC46" authorId="0">
      <text>
        <r>
          <rPr>
            <b/>
            <sz val="8"/>
            <rFont val="Tahoma"/>
            <family val="0"/>
          </rPr>
          <t>Robert Riedel:</t>
        </r>
        <r>
          <rPr>
            <sz val="8"/>
            <rFont val="Tahoma"/>
            <family val="0"/>
          </rPr>
          <t xml:space="preserve">
% der gesamten gültigen Stimmen weiblicher Wähler</t>
        </r>
      </text>
    </comment>
    <comment ref="AD46" authorId="0">
      <text>
        <r>
          <rPr>
            <b/>
            <sz val="8"/>
            <rFont val="Tahoma"/>
            <family val="0"/>
          </rPr>
          <t>Robert Riedel:</t>
        </r>
        <r>
          <rPr>
            <sz val="8"/>
            <rFont val="Tahoma"/>
            <family val="0"/>
          </rPr>
          <t xml:space="preserve">
Hier steht nur ein absoluter Wert, wenn der Prozentwert unterhalb des oben eingegebenen Prozentwertes ist</t>
        </r>
      </text>
    </comment>
    <comment ref="AE46" authorId="0">
      <text>
        <r>
          <rPr>
            <b/>
            <sz val="8"/>
            <rFont val="Tahoma"/>
            <family val="0"/>
          </rPr>
          <t>Robert Riedel:</t>
        </r>
        <r>
          <rPr>
            <sz val="8"/>
            <rFont val="Tahoma"/>
            <family val="0"/>
          </rPr>
          <t xml:space="preserve">
Hier steht ein absoluter Wert, wenn der Prozentwert oberhalb des oben angegebenen Prozentwertes ist.</t>
        </r>
      </text>
    </comment>
    <comment ref="A59" authorId="0">
      <text>
        <r>
          <rPr>
            <b/>
            <sz val="8"/>
            <rFont val="Tahoma"/>
            <family val="0"/>
          </rPr>
          <t>Robert Riedel:</t>
        </r>
        <r>
          <rPr>
            <sz val="8"/>
            <rFont val="Tahoma"/>
            <family val="0"/>
          </rPr>
          <t xml:space="preserve">
Alle Stimmen, die an Parteien gingen, die unterhalb des von Ihnen zu wählenden Prozentsatzes liegen, werden wie bei Wahlergebnissen üblich zu "Sonstigen" zusammengefasst. Das geschieht, damit die nebenstehende Grafik nicht zu unübersichtlich wird.</t>
        </r>
      </text>
    </comment>
    <comment ref="E61" authorId="0">
      <text>
        <r>
          <rPr>
            <b/>
            <sz val="8"/>
            <rFont val="Tahoma"/>
            <family val="0"/>
          </rPr>
          <t>Robert Riedel:</t>
        </r>
        <r>
          <rPr>
            <sz val="8"/>
            <rFont val="Tahoma"/>
            <family val="0"/>
          </rPr>
          <t xml:space="preserve">
Prüft, ob Summe der gültigen und ungültigen Stimmen gleich der Anzahl der Wähler gleich ist</t>
        </r>
      </text>
    </comment>
    <comment ref="AB2" authorId="0">
      <text>
        <r>
          <rPr>
            <b/>
            <sz val="8"/>
            <rFont val="Tahoma"/>
            <family val="0"/>
          </rPr>
          <t>Robert Riedel:</t>
        </r>
        <r>
          <rPr>
            <sz val="8"/>
            <rFont val="Tahoma"/>
            <family val="0"/>
          </rPr>
          <t xml:space="preserve">
gemäß Vorabmeldung der Schule.</t>
        </r>
      </text>
    </comment>
    <comment ref="B14" authorId="0">
      <text>
        <r>
          <rPr>
            <b/>
            <sz val="8"/>
            <rFont val="Tahoma"/>
            <family val="0"/>
          </rPr>
          <t>Robert Riedel:</t>
        </r>
        <r>
          <rPr>
            <sz val="8"/>
            <rFont val="Tahoma"/>
            <family val="0"/>
          </rPr>
          <t xml:space="preserve">
Altersgruppe in dieser Schule nicht vertreten</t>
        </r>
      </text>
    </comment>
    <comment ref="D14" authorId="0">
      <text>
        <r>
          <rPr>
            <b/>
            <sz val="8"/>
            <rFont val="Tahoma"/>
            <family val="0"/>
          </rPr>
          <t>Robert Riedel:</t>
        </r>
        <r>
          <rPr>
            <sz val="8"/>
            <rFont val="Tahoma"/>
            <family val="0"/>
          </rPr>
          <t xml:space="preserve">
Altersgruppe in dieser Schule nicht vertreten</t>
        </r>
      </text>
    </comment>
    <comment ref="B47" authorId="0">
      <text>
        <r>
          <rPr>
            <b/>
            <sz val="8"/>
            <rFont val="Tahoma"/>
            <family val="0"/>
          </rPr>
          <t>Robert Riedel:</t>
        </r>
        <r>
          <rPr>
            <sz val="8"/>
            <rFont val="Tahoma"/>
            <family val="0"/>
          </rPr>
          <t xml:space="preserve">
Altersgruppe in dieser Schule nicht vertreten</t>
        </r>
      </text>
    </comment>
    <comment ref="D47" authorId="0">
      <text>
        <r>
          <rPr>
            <b/>
            <sz val="8"/>
            <rFont val="Tahoma"/>
            <family val="0"/>
          </rPr>
          <t>Robert Riedel:</t>
        </r>
        <r>
          <rPr>
            <sz val="8"/>
            <rFont val="Tahoma"/>
            <family val="0"/>
          </rPr>
          <t xml:space="preserve">
Altersgruppe in dieser Schule nicht vertreten</t>
        </r>
      </text>
    </comment>
    <comment ref="AB5" authorId="0">
      <text>
        <r>
          <rPr>
            <b/>
            <sz val="8"/>
            <rFont val="Tahoma"/>
            <family val="0"/>
          </rPr>
          <t>Robert Riedel:</t>
        </r>
        <r>
          <rPr>
            <sz val="8"/>
            <rFont val="Tahoma"/>
            <family val="0"/>
          </rPr>
          <t xml:space="preserve">
gemäß Vorabmeldung der Schule.</t>
        </r>
      </text>
    </comment>
    <comment ref="AB6" authorId="0">
      <text>
        <r>
          <rPr>
            <b/>
            <sz val="8"/>
            <rFont val="Tahoma"/>
            <family val="0"/>
          </rPr>
          <t>Robert Riedel:</t>
        </r>
        <r>
          <rPr>
            <sz val="8"/>
            <rFont val="Tahoma"/>
            <family val="0"/>
          </rPr>
          <t xml:space="preserve">
Differenz entsteht durch Abwesenheit am Wahltag oder Verweigerung der Wahl.</t>
        </r>
      </text>
    </comment>
    <comment ref="BG2" authorId="0">
      <text>
        <r>
          <rPr>
            <b/>
            <sz val="8"/>
            <rFont val="Tahoma"/>
            <family val="0"/>
          </rPr>
          <t>Robert Riedel:</t>
        </r>
        <r>
          <rPr>
            <sz val="8"/>
            <rFont val="Tahoma"/>
            <family val="0"/>
          </rPr>
          <t xml:space="preserve">
gemäß Vorabmeldung der Schule.</t>
        </r>
      </text>
    </comment>
    <comment ref="BG5" authorId="0">
      <text>
        <r>
          <rPr>
            <b/>
            <sz val="8"/>
            <rFont val="Tahoma"/>
            <family val="0"/>
          </rPr>
          <t>Robert Riedel:</t>
        </r>
        <r>
          <rPr>
            <sz val="8"/>
            <rFont val="Tahoma"/>
            <family val="0"/>
          </rPr>
          <t xml:space="preserve">
gemäß Vorabmeldung der Schule.</t>
        </r>
      </text>
    </comment>
    <comment ref="BG6" authorId="0">
      <text>
        <r>
          <rPr>
            <b/>
            <sz val="8"/>
            <rFont val="Tahoma"/>
            <family val="0"/>
          </rPr>
          <t>Robert Riedel:</t>
        </r>
        <r>
          <rPr>
            <sz val="8"/>
            <rFont val="Tahoma"/>
            <family val="0"/>
          </rPr>
          <t xml:space="preserve">
Differenz entsteht durch Abwesenheit am Wahltag oder Verweigerung der Wahl.</t>
        </r>
      </text>
    </comment>
    <comment ref="AB35" authorId="0">
      <text>
        <r>
          <rPr>
            <b/>
            <sz val="8"/>
            <rFont val="Tahoma"/>
            <family val="0"/>
          </rPr>
          <t>Robert Riedel:</t>
        </r>
        <r>
          <rPr>
            <sz val="8"/>
            <rFont val="Tahoma"/>
            <family val="0"/>
          </rPr>
          <t xml:space="preserve">
gemäß Vorabmeldung der Schule.</t>
        </r>
      </text>
    </comment>
    <comment ref="BG35" authorId="0">
      <text>
        <r>
          <rPr>
            <b/>
            <sz val="8"/>
            <rFont val="Tahoma"/>
            <family val="0"/>
          </rPr>
          <t>Robert Riedel:</t>
        </r>
        <r>
          <rPr>
            <sz val="8"/>
            <rFont val="Tahoma"/>
            <family val="0"/>
          </rPr>
          <t xml:space="preserve">
gemäß Vorabmeldung der Schule.</t>
        </r>
      </text>
    </comment>
    <comment ref="AB38" authorId="0">
      <text>
        <r>
          <rPr>
            <b/>
            <sz val="8"/>
            <rFont val="Tahoma"/>
            <family val="0"/>
          </rPr>
          <t>Robert Riedel:</t>
        </r>
        <r>
          <rPr>
            <sz val="8"/>
            <rFont val="Tahoma"/>
            <family val="0"/>
          </rPr>
          <t xml:space="preserve">
gemäß Vorabmeldung der Schule.</t>
        </r>
      </text>
    </comment>
    <comment ref="BG38" authorId="0">
      <text>
        <r>
          <rPr>
            <b/>
            <sz val="8"/>
            <rFont val="Tahoma"/>
            <family val="0"/>
          </rPr>
          <t>Robert Riedel:</t>
        </r>
        <r>
          <rPr>
            <sz val="8"/>
            <rFont val="Tahoma"/>
            <family val="0"/>
          </rPr>
          <t xml:space="preserve">
gemäß Vorabmeldung der Schule.</t>
        </r>
      </text>
    </comment>
    <comment ref="AB39" authorId="0">
      <text>
        <r>
          <rPr>
            <b/>
            <sz val="8"/>
            <rFont val="Tahoma"/>
            <family val="0"/>
          </rPr>
          <t>Robert Riedel:</t>
        </r>
        <r>
          <rPr>
            <sz val="8"/>
            <rFont val="Tahoma"/>
            <family val="0"/>
          </rPr>
          <t xml:space="preserve">
Differenz entsteht durch Abwesenheit am Wahltag oder Verweigerung der Wahl.</t>
        </r>
      </text>
    </comment>
    <comment ref="BG39" authorId="0">
      <text>
        <r>
          <rPr>
            <b/>
            <sz val="8"/>
            <rFont val="Tahoma"/>
            <family val="0"/>
          </rPr>
          <t>Robert Riedel:</t>
        </r>
        <r>
          <rPr>
            <sz val="8"/>
            <rFont val="Tahoma"/>
            <family val="0"/>
          </rPr>
          <t xml:space="preserve">
Differenz entsteht durch Abwesenheit am Wahltag oder Verweigerung der Wahl.</t>
        </r>
      </text>
    </comment>
    <comment ref="P14" authorId="0">
      <text>
        <r>
          <rPr>
            <b/>
            <sz val="8"/>
            <rFont val="Tahoma"/>
            <family val="0"/>
          </rPr>
          <t>Robert Riedel:</t>
        </r>
        <r>
          <rPr>
            <sz val="8"/>
            <rFont val="Tahoma"/>
            <family val="0"/>
          </rPr>
          <t xml:space="preserve">
Diese Altersgruppe hat am Gymnasium mitgewählt. Die erhobenen Daten dienen lediglich der internen Auswertung am Gymnasium. Für die U18-Auswertung sind sie unerheblich!</t>
        </r>
      </text>
    </comment>
    <comment ref="R14" authorId="0">
      <text>
        <r>
          <rPr>
            <b/>
            <sz val="8"/>
            <rFont val="Tahoma"/>
            <family val="0"/>
          </rPr>
          <t>Robert Riedel:</t>
        </r>
        <r>
          <rPr>
            <sz val="8"/>
            <rFont val="Tahoma"/>
            <family val="0"/>
          </rPr>
          <t xml:space="preserve">
Diese Altersgruppe hat am Gymnasium mitgewählt. Die erhobenen Daten dienen lediglich der internen Auswertung am Gymnasium. Für die U18-Auswertung sind sie unerheblich!</t>
        </r>
      </text>
    </comment>
    <comment ref="R47" authorId="0">
      <text>
        <r>
          <rPr>
            <b/>
            <sz val="8"/>
            <rFont val="Tahoma"/>
            <family val="0"/>
          </rPr>
          <t>Robert Riedel:</t>
        </r>
        <r>
          <rPr>
            <sz val="8"/>
            <rFont val="Tahoma"/>
            <family val="0"/>
          </rPr>
          <t xml:space="preserve">
Diese Altersgruppe hat am Gymnasium mitgewählt. Die erhobenen Daten dienen lediglich der internen Auswertung am Gymnasium. Für die U18-Auswertung sind sie unerheblich!</t>
        </r>
      </text>
    </comment>
    <comment ref="P47" authorId="0">
      <text>
        <r>
          <rPr>
            <b/>
            <sz val="8"/>
            <rFont val="Tahoma"/>
            <family val="0"/>
          </rPr>
          <t>Robert Riedel:</t>
        </r>
        <r>
          <rPr>
            <sz val="8"/>
            <rFont val="Tahoma"/>
            <family val="0"/>
          </rPr>
          <t xml:space="preserve">
Diese Altersgruppe hat am Gymnasium mitgewählt. Die erhobenen Daten dienen lediglich der internen Auswertung am Gymnasium. Für die U18-Auswertung sind sie unerheblich!</t>
        </r>
      </text>
    </comment>
    <comment ref="AD5" authorId="0">
      <text>
        <r>
          <rPr>
            <b/>
            <sz val="8"/>
            <rFont val="Tahoma"/>
            <family val="0"/>
          </rPr>
          <t>Robert Riedel:</t>
        </r>
        <r>
          <rPr>
            <sz val="8"/>
            <rFont val="Tahoma"/>
            <family val="0"/>
          </rPr>
          <t xml:space="preserve">
Wahlbeteiligung 94,9 %
alle drei Schulen: 94,1 %</t>
        </r>
      </text>
    </comment>
  </commentList>
</comments>
</file>

<file path=xl/comments7.xml><?xml version="1.0" encoding="utf-8"?>
<comments xmlns="http://schemas.openxmlformats.org/spreadsheetml/2006/main">
  <authors>
    <author>Robert Riedel</author>
  </authors>
  <commentList>
    <comment ref="V13" authorId="0">
      <text>
        <r>
          <rPr>
            <b/>
            <sz val="8"/>
            <rFont val="Tahoma"/>
            <family val="0"/>
          </rPr>
          <t>Robert Riedel:</t>
        </r>
        <r>
          <rPr>
            <sz val="8"/>
            <rFont val="Tahoma"/>
            <family val="0"/>
          </rPr>
          <t xml:space="preserve">
Hier steht nur ein absoluter Wert, wenn der Prozentwert unterhalb des oben eingegebenen Prozentwertes ist</t>
        </r>
      </text>
    </comment>
    <comment ref="U13" authorId="0">
      <text>
        <r>
          <rPr>
            <b/>
            <sz val="8"/>
            <rFont val="Tahoma"/>
            <family val="0"/>
          </rPr>
          <t>Robert Riedel:</t>
        </r>
        <r>
          <rPr>
            <sz val="8"/>
            <rFont val="Tahoma"/>
            <family val="0"/>
          </rPr>
          <t xml:space="preserve">
% der gesamten gültigen Stimmen</t>
        </r>
      </text>
    </comment>
    <comment ref="T13" authorId="0">
      <text>
        <r>
          <rPr>
            <b/>
            <sz val="8"/>
            <rFont val="Tahoma"/>
            <family val="0"/>
          </rPr>
          <t>Robert Riedel:</t>
        </r>
        <r>
          <rPr>
            <sz val="8"/>
            <rFont val="Tahoma"/>
            <family val="0"/>
          </rPr>
          <t xml:space="preserve">
geschlechts- und altersunabhängig</t>
        </r>
      </text>
    </comment>
    <comment ref="W13" authorId="0">
      <text>
        <r>
          <rPr>
            <b/>
            <sz val="8"/>
            <rFont val="Tahoma"/>
            <family val="0"/>
          </rPr>
          <t>Robert Riedel:</t>
        </r>
        <r>
          <rPr>
            <sz val="8"/>
            <rFont val="Tahoma"/>
            <family val="0"/>
          </rPr>
          <t xml:space="preserve">
Hier steht ein absoluter Wert, wenn der Prozentwert oberhalb des oben angegebenen Prozentwertes ist.</t>
        </r>
      </text>
    </comment>
    <comment ref="X13" authorId="0">
      <text>
        <r>
          <rPr>
            <b/>
            <sz val="8"/>
            <rFont val="Tahoma"/>
            <family val="0"/>
          </rPr>
          <t>Robert Riedel:</t>
        </r>
        <r>
          <rPr>
            <sz val="8"/>
            <rFont val="Tahoma"/>
            <family val="0"/>
          </rPr>
          <t xml:space="preserve">
altersunabhängig, männlich</t>
        </r>
      </text>
    </comment>
    <comment ref="Y13" authorId="0">
      <text>
        <r>
          <rPr>
            <b/>
            <sz val="8"/>
            <rFont val="Tahoma"/>
            <family val="0"/>
          </rPr>
          <t>Robert Riedel:</t>
        </r>
        <r>
          <rPr>
            <sz val="8"/>
            <rFont val="Tahoma"/>
            <family val="0"/>
          </rPr>
          <t xml:space="preserve">
% der gesamten gültigen Stimmen männlicher Wähler</t>
        </r>
      </text>
    </comment>
    <comment ref="Z13" authorId="0">
      <text>
        <r>
          <rPr>
            <b/>
            <sz val="8"/>
            <rFont val="Tahoma"/>
            <family val="0"/>
          </rPr>
          <t>Robert Riedel:</t>
        </r>
        <r>
          <rPr>
            <sz val="8"/>
            <rFont val="Tahoma"/>
            <family val="0"/>
          </rPr>
          <t xml:space="preserve">
Hier steht nur ein absoluter Wert, wenn der Prozentwert unterhalb des oben eingegebenen Prozentwertes ist</t>
        </r>
      </text>
    </comment>
    <comment ref="AA13" authorId="0">
      <text>
        <r>
          <rPr>
            <b/>
            <sz val="8"/>
            <rFont val="Tahoma"/>
            <family val="0"/>
          </rPr>
          <t>Robert Riedel:</t>
        </r>
        <r>
          <rPr>
            <sz val="8"/>
            <rFont val="Tahoma"/>
            <family val="0"/>
          </rPr>
          <t xml:space="preserve">
Hier steht ein absoluter Wert, wenn der Prozentwert oberhalb des oben angegebenen Prozentwertes ist.</t>
        </r>
      </text>
    </comment>
    <comment ref="AB13" authorId="0">
      <text>
        <r>
          <rPr>
            <b/>
            <sz val="8"/>
            <rFont val="Tahoma"/>
            <family val="0"/>
          </rPr>
          <t>Robert Riedel:</t>
        </r>
        <r>
          <rPr>
            <sz val="8"/>
            <rFont val="Tahoma"/>
            <family val="0"/>
          </rPr>
          <t xml:space="preserve">
altersunabhängig, weiblich</t>
        </r>
      </text>
    </comment>
    <comment ref="AC13" authorId="0">
      <text>
        <r>
          <rPr>
            <b/>
            <sz val="8"/>
            <rFont val="Tahoma"/>
            <family val="0"/>
          </rPr>
          <t>Robert Riedel:</t>
        </r>
        <r>
          <rPr>
            <sz val="8"/>
            <rFont val="Tahoma"/>
            <family val="0"/>
          </rPr>
          <t xml:space="preserve">
% der gesamten gültigen Stimmen weiblicher Wähler</t>
        </r>
      </text>
    </comment>
    <comment ref="AD13" authorId="0">
      <text>
        <r>
          <rPr>
            <b/>
            <sz val="8"/>
            <rFont val="Tahoma"/>
            <family val="0"/>
          </rPr>
          <t>Robert Riedel:</t>
        </r>
        <r>
          <rPr>
            <sz val="8"/>
            <rFont val="Tahoma"/>
            <family val="0"/>
          </rPr>
          <t xml:space="preserve">
Hier steht nur ein absoluter Wert, wenn der Prozentwert unterhalb des oben eingegebenen Prozentwertes ist</t>
        </r>
      </text>
    </comment>
    <comment ref="AE13" authorId="0">
      <text>
        <r>
          <rPr>
            <b/>
            <sz val="8"/>
            <rFont val="Tahoma"/>
            <family val="0"/>
          </rPr>
          <t>Robert Riedel:</t>
        </r>
        <r>
          <rPr>
            <sz val="8"/>
            <rFont val="Tahoma"/>
            <family val="0"/>
          </rPr>
          <t xml:space="preserve">
Hier steht ein absoluter Wert, wenn der Prozentwert oberhalb des oben angegebenen Prozentwertes ist.</t>
        </r>
      </text>
    </comment>
    <comment ref="E24" authorId="0">
      <text>
        <r>
          <rPr>
            <b/>
            <sz val="8"/>
            <rFont val="Tahoma"/>
            <family val="0"/>
          </rPr>
          <t>Robert Riedel:</t>
        </r>
        <r>
          <rPr>
            <sz val="8"/>
            <rFont val="Tahoma"/>
            <family val="0"/>
          </rPr>
          <t xml:space="preserve">
ohne Prüfung</t>
        </r>
      </text>
    </comment>
    <comment ref="A22" authorId="0">
      <text>
        <r>
          <rPr>
            <b/>
            <sz val="8"/>
            <rFont val="Tahoma"/>
            <family val="0"/>
          </rPr>
          <t>Robert Riedel:</t>
        </r>
        <r>
          <rPr>
            <sz val="8"/>
            <rFont val="Tahoma"/>
            <family val="0"/>
          </rPr>
          <t xml:space="preserve">
Alle Stimmen, die an Kandidaten gingen, die unterhalb des von Ihnen zu wählenden Prozentsatzes liegen, werden wie bei Wahlergebnissen üblich zu "Sonstigen" zusammengefasst. Das geschieht, damit die nebenstehende Grafik nicht zu unübersichtlich wird.</t>
        </r>
      </text>
    </comment>
    <comment ref="T46" authorId="0">
      <text>
        <r>
          <rPr>
            <b/>
            <sz val="8"/>
            <rFont val="Tahoma"/>
            <family val="0"/>
          </rPr>
          <t>Robert Riedel:</t>
        </r>
        <r>
          <rPr>
            <sz val="8"/>
            <rFont val="Tahoma"/>
            <family val="0"/>
          </rPr>
          <t xml:space="preserve">
geschlechts- und altersunabhängig</t>
        </r>
      </text>
    </comment>
    <comment ref="U46" authorId="0">
      <text>
        <r>
          <rPr>
            <b/>
            <sz val="8"/>
            <rFont val="Tahoma"/>
            <family val="0"/>
          </rPr>
          <t>Robert Riedel:</t>
        </r>
        <r>
          <rPr>
            <sz val="8"/>
            <rFont val="Tahoma"/>
            <family val="0"/>
          </rPr>
          <t xml:space="preserve">
% der gesamten gültigen Stimmen</t>
        </r>
      </text>
    </comment>
    <comment ref="V46" authorId="0">
      <text>
        <r>
          <rPr>
            <b/>
            <sz val="8"/>
            <rFont val="Tahoma"/>
            <family val="0"/>
          </rPr>
          <t>Robert Riedel:</t>
        </r>
        <r>
          <rPr>
            <sz val="8"/>
            <rFont val="Tahoma"/>
            <family val="0"/>
          </rPr>
          <t xml:space="preserve">
Hier steht nur ein absoluter Wert, wenn der Prozentwert unterhalb des oben eingegebenen Prozentwertes ist</t>
        </r>
      </text>
    </comment>
    <comment ref="W46" authorId="0">
      <text>
        <r>
          <rPr>
            <b/>
            <sz val="8"/>
            <rFont val="Tahoma"/>
            <family val="0"/>
          </rPr>
          <t>Robert Riedel:</t>
        </r>
        <r>
          <rPr>
            <sz val="8"/>
            <rFont val="Tahoma"/>
            <family val="0"/>
          </rPr>
          <t xml:space="preserve">
Hier steht ein absoluter Wert, wenn der Prozentwert oberhalb des oben angegebenen Prozentwertes ist.</t>
        </r>
      </text>
    </comment>
    <comment ref="X46" authorId="0">
      <text>
        <r>
          <rPr>
            <b/>
            <sz val="8"/>
            <rFont val="Tahoma"/>
            <family val="0"/>
          </rPr>
          <t>Robert Riedel:</t>
        </r>
        <r>
          <rPr>
            <sz val="8"/>
            <rFont val="Tahoma"/>
            <family val="0"/>
          </rPr>
          <t xml:space="preserve">
altersunabhängig, männlich</t>
        </r>
      </text>
    </comment>
    <comment ref="Y46" authorId="0">
      <text>
        <r>
          <rPr>
            <b/>
            <sz val="8"/>
            <rFont val="Tahoma"/>
            <family val="0"/>
          </rPr>
          <t>Robert Riedel:</t>
        </r>
        <r>
          <rPr>
            <sz val="8"/>
            <rFont val="Tahoma"/>
            <family val="0"/>
          </rPr>
          <t xml:space="preserve">
% der gesamten gültigen Stimmen männlicher Wähler</t>
        </r>
      </text>
    </comment>
    <comment ref="Z46" authorId="0">
      <text>
        <r>
          <rPr>
            <b/>
            <sz val="8"/>
            <rFont val="Tahoma"/>
            <family val="0"/>
          </rPr>
          <t>Robert Riedel:</t>
        </r>
        <r>
          <rPr>
            <sz val="8"/>
            <rFont val="Tahoma"/>
            <family val="0"/>
          </rPr>
          <t xml:space="preserve">
Hier steht nur ein absoluter Wert, wenn der Prozentwert unterhalb des oben eingegebenen Prozentwertes ist</t>
        </r>
      </text>
    </comment>
    <comment ref="AA46" authorId="0">
      <text>
        <r>
          <rPr>
            <b/>
            <sz val="8"/>
            <rFont val="Tahoma"/>
            <family val="0"/>
          </rPr>
          <t>Robert Riedel:</t>
        </r>
        <r>
          <rPr>
            <sz val="8"/>
            <rFont val="Tahoma"/>
            <family val="0"/>
          </rPr>
          <t xml:space="preserve">
Hier steht ein absoluter Wert, wenn der Prozentwert oberhalb des oben angegebenen Prozentwertes ist.</t>
        </r>
      </text>
    </comment>
    <comment ref="AB46" authorId="0">
      <text>
        <r>
          <rPr>
            <b/>
            <sz val="8"/>
            <rFont val="Tahoma"/>
            <family val="0"/>
          </rPr>
          <t>Robert Riedel:</t>
        </r>
        <r>
          <rPr>
            <sz val="8"/>
            <rFont val="Tahoma"/>
            <family val="0"/>
          </rPr>
          <t xml:space="preserve">
altersunabhängig, weiblich</t>
        </r>
      </text>
    </comment>
    <comment ref="AC46" authorId="0">
      <text>
        <r>
          <rPr>
            <b/>
            <sz val="8"/>
            <rFont val="Tahoma"/>
            <family val="0"/>
          </rPr>
          <t>Robert Riedel:</t>
        </r>
        <r>
          <rPr>
            <sz val="8"/>
            <rFont val="Tahoma"/>
            <family val="0"/>
          </rPr>
          <t xml:space="preserve">
% der gesamten gültigen Stimmen weiblicher Wähler</t>
        </r>
      </text>
    </comment>
    <comment ref="AD46" authorId="0">
      <text>
        <r>
          <rPr>
            <b/>
            <sz val="8"/>
            <rFont val="Tahoma"/>
            <family val="0"/>
          </rPr>
          <t>Robert Riedel:</t>
        </r>
        <r>
          <rPr>
            <sz val="8"/>
            <rFont val="Tahoma"/>
            <family val="0"/>
          </rPr>
          <t xml:space="preserve">
Hier steht nur ein absoluter Wert, wenn der Prozentwert unterhalb des oben eingegebenen Prozentwertes ist</t>
        </r>
      </text>
    </comment>
    <comment ref="AE46" authorId="0">
      <text>
        <r>
          <rPr>
            <b/>
            <sz val="8"/>
            <rFont val="Tahoma"/>
            <family val="0"/>
          </rPr>
          <t>Robert Riedel:</t>
        </r>
        <r>
          <rPr>
            <sz val="8"/>
            <rFont val="Tahoma"/>
            <family val="0"/>
          </rPr>
          <t xml:space="preserve">
Hier steht ein absoluter Wert, wenn der Prozentwert oberhalb des oben angegebenen Prozentwertes ist.</t>
        </r>
      </text>
    </comment>
    <comment ref="A59" authorId="0">
      <text>
        <r>
          <rPr>
            <b/>
            <sz val="8"/>
            <rFont val="Tahoma"/>
            <family val="0"/>
          </rPr>
          <t>Robert Riedel:</t>
        </r>
        <r>
          <rPr>
            <sz val="8"/>
            <rFont val="Tahoma"/>
            <family val="0"/>
          </rPr>
          <t xml:space="preserve">
Alle Stimmen, die an Parteien gingen, die unterhalb des von Ihnen zu wählenden Prozentsatzes liegen, werden wie bei Wahlergebnissen üblich zu "Sonstigen" zusammengefasst. Das geschieht, damit die nebenstehende Grafik nicht zu unübersichtlich wird.</t>
        </r>
      </text>
    </comment>
    <comment ref="E61" authorId="0">
      <text>
        <r>
          <rPr>
            <b/>
            <sz val="8"/>
            <rFont val="Tahoma"/>
            <family val="0"/>
          </rPr>
          <t>Robert Riedel:</t>
        </r>
        <r>
          <rPr>
            <sz val="8"/>
            <rFont val="Tahoma"/>
            <family val="0"/>
          </rPr>
          <t xml:space="preserve">
ohne Prüfung</t>
        </r>
      </text>
    </comment>
    <comment ref="AB2" authorId="0">
      <text>
        <r>
          <rPr>
            <b/>
            <sz val="8"/>
            <rFont val="Tahoma"/>
            <family val="0"/>
          </rPr>
          <t>Robert Riedel:</t>
        </r>
        <r>
          <rPr>
            <sz val="8"/>
            <rFont val="Tahoma"/>
            <family val="0"/>
          </rPr>
          <t xml:space="preserve">
gemäß Vorabmeldung der Schule.</t>
        </r>
      </text>
    </comment>
    <comment ref="B14" authorId="0">
      <text>
        <r>
          <rPr>
            <b/>
            <sz val="8"/>
            <rFont val="Tahoma"/>
            <family val="0"/>
          </rPr>
          <t>Robert Riedel:</t>
        </r>
        <r>
          <rPr>
            <sz val="8"/>
            <rFont val="Tahoma"/>
            <family val="0"/>
          </rPr>
          <t xml:space="preserve">
Altersgruppe in dieser Schule nicht vertreten</t>
        </r>
      </text>
    </comment>
    <comment ref="D14" authorId="0">
      <text>
        <r>
          <rPr>
            <b/>
            <sz val="8"/>
            <rFont val="Tahoma"/>
            <family val="0"/>
          </rPr>
          <t>Robert Riedel:</t>
        </r>
        <r>
          <rPr>
            <sz val="8"/>
            <rFont val="Tahoma"/>
            <family val="0"/>
          </rPr>
          <t xml:space="preserve">
Altersgruppe in dieser Schule nicht vertreten</t>
        </r>
      </text>
    </comment>
    <comment ref="B47" authorId="0">
      <text>
        <r>
          <rPr>
            <b/>
            <sz val="8"/>
            <rFont val="Tahoma"/>
            <family val="0"/>
          </rPr>
          <t>Robert Riedel:</t>
        </r>
        <r>
          <rPr>
            <sz val="8"/>
            <rFont val="Tahoma"/>
            <family val="0"/>
          </rPr>
          <t xml:space="preserve">
Altersgruppe in dieser Schule nicht vertreten</t>
        </r>
      </text>
    </comment>
    <comment ref="D47" authorId="0">
      <text>
        <r>
          <rPr>
            <b/>
            <sz val="8"/>
            <rFont val="Tahoma"/>
            <family val="0"/>
          </rPr>
          <t>Robert Riedel:</t>
        </r>
        <r>
          <rPr>
            <sz val="8"/>
            <rFont val="Tahoma"/>
            <family val="0"/>
          </rPr>
          <t xml:space="preserve">
Altersgruppe in dieser Schule nicht vertreten</t>
        </r>
      </text>
    </comment>
    <comment ref="AB5" authorId="0">
      <text>
        <r>
          <rPr>
            <b/>
            <sz val="8"/>
            <rFont val="Tahoma"/>
            <family val="0"/>
          </rPr>
          <t>Robert Riedel:</t>
        </r>
        <r>
          <rPr>
            <sz val="8"/>
            <rFont val="Tahoma"/>
            <family val="0"/>
          </rPr>
          <t xml:space="preserve">
gemäß Vorabmeldung der Schule.</t>
        </r>
      </text>
    </comment>
    <comment ref="AB6" authorId="0">
      <text>
        <r>
          <rPr>
            <b/>
            <sz val="8"/>
            <rFont val="Tahoma"/>
            <family val="0"/>
          </rPr>
          <t>Robert Riedel:</t>
        </r>
        <r>
          <rPr>
            <sz val="8"/>
            <rFont val="Tahoma"/>
            <family val="0"/>
          </rPr>
          <t xml:space="preserve">
Differenz entsteht durch Abwesenheit am Wahltag oder Verweigerung der Wahl.</t>
        </r>
      </text>
    </comment>
    <comment ref="BG2" authorId="0">
      <text>
        <r>
          <rPr>
            <b/>
            <sz val="8"/>
            <rFont val="Tahoma"/>
            <family val="0"/>
          </rPr>
          <t>Robert Riedel:</t>
        </r>
        <r>
          <rPr>
            <sz val="8"/>
            <rFont val="Tahoma"/>
            <family val="0"/>
          </rPr>
          <t xml:space="preserve">
gemäß Vorabmeldung der Schule.</t>
        </r>
      </text>
    </comment>
    <comment ref="BG5" authorId="0">
      <text>
        <r>
          <rPr>
            <b/>
            <sz val="8"/>
            <rFont val="Tahoma"/>
            <family val="0"/>
          </rPr>
          <t>Robert Riedel:</t>
        </r>
        <r>
          <rPr>
            <sz val="8"/>
            <rFont val="Tahoma"/>
            <family val="0"/>
          </rPr>
          <t xml:space="preserve">
gemäß Vorabmeldung der Schule.</t>
        </r>
      </text>
    </comment>
    <comment ref="BG6" authorId="0">
      <text>
        <r>
          <rPr>
            <b/>
            <sz val="8"/>
            <rFont val="Tahoma"/>
            <family val="0"/>
          </rPr>
          <t>Robert Riedel:</t>
        </r>
        <r>
          <rPr>
            <sz val="8"/>
            <rFont val="Tahoma"/>
            <family val="0"/>
          </rPr>
          <t xml:space="preserve">
Differenz entsteht durch Abwesenheit am Wahltag oder Verweigerung der Wahl.</t>
        </r>
      </text>
    </comment>
    <comment ref="AB35" authorId="0">
      <text>
        <r>
          <rPr>
            <b/>
            <sz val="8"/>
            <rFont val="Tahoma"/>
            <family val="0"/>
          </rPr>
          <t>Robert Riedel:</t>
        </r>
        <r>
          <rPr>
            <sz val="8"/>
            <rFont val="Tahoma"/>
            <family val="0"/>
          </rPr>
          <t xml:space="preserve">
gemäß Vorabmeldung der Schule.</t>
        </r>
      </text>
    </comment>
    <comment ref="BG35" authorId="0">
      <text>
        <r>
          <rPr>
            <b/>
            <sz val="8"/>
            <rFont val="Tahoma"/>
            <family val="0"/>
          </rPr>
          <t>Robert Riedel:</t>
        </r>
        <r>
          <rPr>
            <sz val="8"/>
            <rFont val="Tahoma"/>
            <family val="0"/>
          </rPr>
          <t xml:space="preserve">
gemäß Vorabmeldung der Schule.</t>
        </r>
      </text>
    </comment>
    <comment ref="AB38" authorId="0">
      <text>
        <r>
          <rPr>
            <b/>
            <sz val="8"/>
            <rFont val="Tahoma"/>
            <family val="0"/>
          </rPr>
          <t>Robert Riedel:</t>
        </r>
        <r>
          <rPr>
            <sz val="8"/>
            <rFont val="Tahoma"/>
            <family val="0"/>
          </rPr>
          <t xml:space="preserve">
gemäß Vorabmeldung der Schule.</t>
        </r>
      </text>
    </comment>
    <comment ref="BG38" authorId="0">
      <text>
        <r>
          <rPr>
            <b/>
            <sz val="8"/>
            <rFont val="Tahoma"/>
            <family val="0"/>
          </rPr>
          <t>Robert Riedel:</t>
        </r>
        <r>
          <rPr>
            <sz val="8"/>
            <rFont val="Tahoma"/>
            <family val="0"/>
          </rPr>
          <t xml:space="preserve">
gemäß Vorabmeldung der Schule.</t>
        </r>
      </text>
    </comment>
    <comment ref="AB39" authorId="0">
      <text>
        <r>
          <rPr>
            <b/>
            <sz val="8"/>
            <rFont val="Tahoma"/>
            <family val="0"/>
          </rPr>
          <t>Robert Riedel:</t>
        </r>
        <r>
          <rPr>
            <sz val="8"/>
            <rFont val="Tahoma"/>
            <family val="0"/>
          </rPr>
          <t xml:space="preserve">
Differenz entsteht durch Abwesenheit am Wahltag oder Verweigerung der Wahl.</t>
        </r>
      </text>
    </comment>
    <comment ref="BG39" authorId="0">
      <text>
        <r>
          <rPr>
            <b/>
            <sz val="8"/>
            <rFont val="Tahoma"/>
            <family val="0"/>
          </rPr>
          <t>Robert Riedel:</t>
        </r>
        <r>
          <rPr>
            <sz val="8"/>
            <rFont val="Tahoma"/>
            <family val="0"/>
          </rPr>
          <t xml:space="preserve">
Differenz entsteht durch Abwesenheit am Wahltag oder Verweigerung der Wahl.</t>
        </r>
      </text>
    </comment>
    <comment ref="P14" authorId="0">
      <text>
        <r>
          <rPr>
            <b/>
            <sz val="8"/>
            <rFont val="Tahoma"/>
            <family val="0"/>
          </rPr>
          <t>Robert Riedel:</t>
        </r>
        <r>
          <rPr>
            <sz val="8"/>
            <rFont val="Tahoma"/>
            <family val="0"/>
          </rPr>
          <t xml:space="preserve">
Diese Altersgruppe hat am Gymnasium mitgewählt. Die erhobenen Daten dienen lediglich der internen Auswertung am Gymnasium. Für die U18-Auswertung sind sie unerheblich!</t>
        </r>
      </text>
    </comment>
    <comment ref="R14" authorId="0">
      <text>
        <r>
          <rPr>
            <b/>
            <sz val="8"/>
            <rFont val="Tahoma"/>
            <family val="0"/>
          </rPr>
          <t>Robert Riedel:</t>
        </r>
        <r>
          <rPr>
            <sz val="8"/>
            <rFont val="Tahoma"/>
            <family val="0"/>
          </rPr>
          <t xml:space="preserve">
Diese Altersgruppe hat am Gymnasium mitgewählt. Die erhobenen Daten dienen lediglich der internen Auswertung am Gymnasium. Für die U18-Auswertung sind sie unerheblich!</t>
        </r>
      </text>
    </comment>
    <comment ref="R47" authorId="0">
      <text>
        <r>
          <rPr>
            <b/>
            <sz val="8"/>
            <rFont val="Tahoma"/>
            <family val="0"/>
          </rPr>
          <t>Robert Riedel:</t>
        </r>
        <r>
          <rPr>
            <sz val="8"/>
            <rFont val="Tahoma"/>
            <family val="0"/>
          </rPr>
          <t xml:space="preserve">
Diese Altersgruppe hat am Gymnasium mitgewählt. Die erhobenen Daten dienen lediglich der internen Auswertung am Gymnasium. Für die U18-Auswertung sind sie unerheblich!</t>
        </r>
      </text>
    </comment>
    <comment ref="P47" authorId="0">
      <text>
        <r>
          <rPr>
            <b/>
            <sz val="8"/>
            <rFont val="Tahoma"/>
            <family val="0"/>
          </rPr>
          <t>Robert Riedel:</t>
        </r>
        <r>
          <rPr>
            <sz val="8"/>
            <rFont val="Tahoma"/>
            <family val="0"/>
          </rPr>
          <t xml:space="preserve">
Diese Altersgruppe hat am Gymnasium mitgewählt. Die erhobenen Daten dienen lediglich der internen Auswertung am Gymnasium. Für die U18-Auswertung sind sie unerheblich!</t>
        </r>
      </text>
    </comment>
    <comment ref="AE9" authorId="0">
      <text>
        <r>
          <rPr>
            <b/>
            <sz val="8"/>
            <rFont val="Tahoma"/>
            <family val="0"/>
          </rPr>
          <t>Robert Riedel:</t>
        </r>
        <r>
          <rPr>
            <sz val="8"/>
            <rFont val="Tahoma"/>
            <family val="0"/>
          </rPr>
          <t xml:space="preserve">
Ungültige Stimmen sind nicht geschlechtsspezifisch erfasst.</t>
        </r>
      </text>
    </comment>
    <comment ref="AE42" authorId="0">
      <text>
        <r>
          <rPr>
            <b/>
            <sz val="8"/>
            <rFont val="Tahoma"/>
            <family val="0"/>
          </rPr>
          <t>Robert Riedel:</t>
        </r>
        <r>
          <rPr>
            <sz val="8"/>
            <rFont val="Tahoma"/>
            <family val="0"/>
          </rPr>
          <t xml:space="preserve">
Ungültige Stimmen sind nicht geschlechtsspezifisch erfasst.</t>
        </r>
      </text>
    </comment>
  </commentList>
</comments>
</file>

<file path=xl/comments8.xml><?xml version="1.0" encoding="utf-8"?>
<comments xmlns="http://schemas.openxmlformats.org/spreadsheetml/2006/main">
  <authors>
    <author>Robert Riedel</author>
  </authors>
  <commentList>
    <comment ref="V13" authorId="0">
      <text>
        <r>
          <rPr>
            <b/>
            <sz val="8"/>
            <rFont val="Tahoma"/>
            <family val="0"/>
          </rPr>
          <t>Robert Riedel:</t>
        </r>
        <r>
          <rPr>
            <sz val="8"/>
            <rFont val="Tahoma"/>
            <family val="0"/>
          </rPr>
          <t xml:space="preserve">
Hier steht nur ein absoluter Wert, wenn der Prozentwert unterhalb des oben eingegebenen Prozentwertes ist</t>
        </r>
      </text>
    </comment>
    <comment ref="U13" authorId="0">
      <text>
        <r>
          <rPr>
            <b/>
            <sz val="8"/>
            <rFont val="Tahoma"/>
            <family val="0"/>
          </rPr>
          <t>Robert Riedel:</t>
        </r>
        <r>
          <rPr>
            <sz val="8"/>
            <rFont val="Tahoma"/>
            <family val="0"/>
          </rPr>
          <t xml:space="preserve">
% der gesamten gültigen Stimmen</t>
        </r>
      </text>
    </comment>
    <comment ref="T13" authorId="0">
      <text>
        <r>
          <rPr>
            <b/>
            <sz val="8"/>
            <rFont val="Tahoma"/>
            <family val="0"/>
          </rPr>
          <t>Robert Riedel:</t>
        </r>
        <r>
          <rPr>
            <sz val="8"/>
            <rFont val="Tahoma"/>
            <family val="0"/>
          </rPr>
          <t xml:space="preserve">
geschlechts- und altersunabhängig</t>
        </r>
      </text>
    </comment>
    <comment ref="W13" authorId="0">
      <text>
        <r>
          <rPr>
            <b/>
            <sz val="8"/>
            <rFont val="Tahoma"/>
            <family val="0"/>
          </rPr>
          <t>Robert Riedel:</t>
        </r>
        <r>
          <rPr>
            <sz val="8"/>
            <rFont val="Tahoma"/>
            <family val="0"/>
          </rPr>
          <t xml:space="preserve">
Hier steht ein absoluter Wert, wenn der Prozentwert oberhalb des oben angegebenen Prozentwertes ist.</t>
        </r>
      </text>
    </comment>
    <comment ref="X13" authorId="0">
      <text>
        <r>
          <rPr>
            <b/>
            <sz val="8"/>
            <rFont val="Tahoma"/>
            <family val="0"/>
          </rPr>
          <t>Robert Riedel:</t>
        </r>
        <r>
          <rPr>
            <sz val="8"/>
            <rFont val="Tahoma"/>
            <family val="0"/>
          </rPr>
          <t xml:space="preserve">
altersunabhängig, männlich</t>
        </r>
      </text>
    </comment>
    <comment ref="Y13" authorId="0">
      <text>
        <r>
          <rPr>
            <b/>
            <sz val="8"/>
            <rFont val="Tahoma"/>
            <family val="0"/>
          </rPr>
          <t>Robert Riedel:</t>
        </r>
        <r>
          <rPr>
            <sz val="8"/>
            <rFont val="Tahoma"/>
            <family val="0"/>
          </rPr>
          <t xml:space="preserve">
% der gesamten gültigen Stimmen männlicher Wähler</t>
        </r>
      </text>
    </comment>
    <comment ref="Z13" authorId="0">
      <text>
        <r>
          <rPr>
            <b/>
            <sz val="8"/>
            <rFont val="Tahoma"/>
            <family val="0"/>
          </rPr>
          <t>Robert Riedel:</t>
        </r>
        <r>
          <rPr>
            <sz val="8"/>
            <rFont val="Tahoma"/>
            <family val="0"/>
          </rPr>
          <t xml:space="preserve">
Hier steht nur ein absoluter Wert, wenn der Prozentwert unterhalb des oben eingegebenen Prozentwertes ist</t>
        </r>
      </text>
    </comment>
    <comment ref="AA13" authorId="0">
      <text>
        <r>
          <rPr>
            <b/>
            <sz val="8"/>
            <rFont val="Tahoma"/>
            <family val="0"/>
          </rPr>
          <t>Robert Riedel:</t>
        </r>
        <r>
          <rPr>
            <sz val="8"/>
            <rFont val="Tahoma"/>
            <family val="0"/>
          </rPr>
          <t xml:space="preserve">
Hier steht ein absoluter Wert, wenn der Prozentwert oberhalb des oben angegebenen Prozentwertes ist.</t>
        </r>
      </text>
    </comment>
    <comment ref="AB13" authorId="0">
      <text>
        <r>
          <rPr>
            <b/>
            <sz val="8"/>
            <rFont val="Tahoma"/>
            <family val="0"/>
          </rPr>
          <t>Robert Riedel:</t>
        </r>
        <r>
          <rPr>
            <sz val="8"/>
            <rFont val="Tahoma"/>
            <family val="0"/>
          </rPr>
          <t xml:space="preserve">
altersunabhängig, weiblich</t>
        </r>
      </text>
    </comment>
    <comment ref="AC13" authorId="0">
      <text>
        <r>
          <rPr>
            <b/>
            <sz val="8"/>
            <rFont val="Tahoma"/>
            <family val="0"/>
          </rPr>
          <t>Robert Riedel:</t>
        </r>
        <r>
          <rPr>
            <sz val="8"/>
            <rFont val="Tahoma"/>
            <family val="0"/>
          </rPr>
          <t xml:space="preserve">
% der gesamten gültigen Stimmen weiblicher Wähler</t>
        </r>
      </text>
    </comment>
    <comment ref="AD13" authorId="0">
      <text>
        <r>
          <rPr>
            <b/>
            <sz val="8"/>
            <rFont val="Tahoma"/>
            <family val="0"/>
          </rPr>
          <t>Robert Riedel:</t>
        </r>
        <r>
          <rPr>
            <sz val="8"/>
            <rFont val="Tahoma"/>
            <family val="0"/>
          </rPr>
          <t xml:space="preserve">
Hier steht nur ein absoluter Wert, wenn der Prozentwert unterhalb des oben eingegebenen Prozentwertes ist</t>
        </r>
      </text>
    </comment>
    <comment ref="AE13" authorId="0">
      <text>
        <r>
          <rPr>
            <b/>
            <sz val="8"/>
            <rFont val="Tahoma"/>
            <family val="0"/>
          </rPr>
          <t>Robert Riedel:</t>
        </r>
        <r>
          <rPr>
            <sz val="8"/>
            <rFont val="Tahoma"/>
            <family val="0"/>
          </rPr>
          <t xml:space="preserve">
Hier steht ein absoluter Wert, wenn der Prozentwert oberhalb des oben angegebenen Prozentwertes ist.</t>
        </r>
      </text>
    </comment>
    <comment ref="E24" authorId="0">
      <text>
        <r>
          <rPr>
            <b/>
            <sz val="8"/>
            <rFont val="Tahoma"/>
            <family val="0"/>
          </rPr>
          <t>Robert Riedel:</t>
        </r>
        <r>
          <rPr>
            <sz val="8"/>
            <rFont val="Tahoma"/>
            <family val="0"/>
          </rPr>
          <t xml:space="preserve">
Prüft, ob Summe der gültigen und ungültigen Stimmen gleich der Anzahl der Wähler gleich ist</t>
        </r>
      </text>
    </comment>
    <comment ref="A22" authorId="0">
      <text>
        <r>
          <rPr>
            <b/>
            <sz val="8"/>
            <rFont val="Tahoma"/>
            <family val="0"/>
          </rPr>
          <t>Robert Riedel:</t>
        </r>
        <r>
          <rPr>
            <sz val="8"/>
            <rFont val="Tahoma"/>
            <family val="0"/>
          </rPr>
          <t xml:space="preserve">
Alle Stimmen, die an Kandidaten gingen, die unterhalb des von Ihnen zu wählenden Prozentsatzes liegen, werden wie bei Wahlergebnissen üblich zu "Sonstigen" zusammengefasst. Das geschieht, damit die nebenstehende Grafik nicht zu unübersichtlich wird.</t>
        </r>
      </text>
    </comment>
    <comment ref="T46" authorId="0">
      <text>
        <r>
          <rPr>
            <b/>
            <sz val="8"/>
            <rFont val="Tahoma"/>
            <family val="0"/>
          </rPr>
          <t>Robert Riedel:</t>
        </r>
        <r>
          <rPr>
            <sz val="8"/>
            <rFont val="Tahoma"/>
            <family val="0"/>
          </rPr>
          <t xml:space="preserve">
geschlechts- und altersunabhängig</t>
        </r>
      </text>
    </comment>
    <comment ref="U46" authorId="0">
      <text>
        <r>
          <rPr>
            <b/>
            <sz val="8"/>
            <rFont val="Tahoma"/>
            <family val="0"/>
          </rPr>
          <t>Robert Riedel:</t>
        </r>
        <r>
          <rPr>
            <sz val="8"/>
            <rFont val="Tahoma"/>
            <family val="0"/>
          </rPr>
          <t xml:space="preserve">
% der gesamten gültigen Stimmen</t>
        </r>
      </text>
    </comment>
    <comment ref="V46" authorId="0">
      <text>
        <r>
          <rPr>
            <b/>
            <sz val="8"/>
            <rFont val="Tahoma"/>
            <family val="0"/>
          </rPr>
          <t>Robert Riedel:</t>
        </r>
        <r>
          <rPr>
            <sz val="8"/>
            <rFont val="Tahoma"/>
            <family val="0"/>
          </rPr>
          <t xml:space="preserve">
Hier steht nur ein absoluter Wert, wenn der Prozentwert unterhalb des oben eingegebenen Prozentwertes ist</t>
        </r>
      </text>
    </comment>
    <comment ref="W46" authorId="0">
      <text>
        <r>
          <rPr>
            <b/>
            <sz val="8"/>
            <rFont val="Tahoma"/>
            <family val="0"/>
          </rPr>
          <t>Robert Riedel:</t>
        </r>
        <r>
          <rPr>
            <sz val="8"/>
            <rFont val="Tahoma"/>
            <family val="0"/>
          </rPr>
          <t xml:space="preserve">
Hier steht ein absoluter Wert, wenn der Prozentwert oberhalb des oben angegebenen Prozentwertes ist.</t>
        </r>
      </text>
    </comment>
    <comment ref="X46" authorId="0">
      <text>
        <r>
          <rPr>
            <b/>
            <sz val="8"/>
            <rFont val="Tahoma"/>
            <family val="0"/>
          </rPr>
          <t>Robert Riedel:</t>
        </r>
        <r>
          <rPr>
            <sz val="8"/>
            <rFont val="Tahoma"/>
            <family val="0"/>
          </rPr>
          <t xml:space="preserve">
altersunabhängig, männlich</t>
        </r>
      </text>
    </comment>
    <comment ref="Y46" authorId="0">
      <text>
        <r>
          <rPr>
            <b/>
            <sz val="8"/>
            <rFont val="Tahoma"/>
            <family val="0"/>
          </rPr>
          <t>Robert Riedel:</t>
        </r>
        <r>
          <rPr>
            <sz val="8"/>
            <rFont val="Tahoma"/>
            <family val="0"/>
          </rPr>
          <t xml:space="preserve">
% der gesamten gültigen Stimmen männlicher Wähler</t>
        </r>
      </text>
    </comment>
    <comment ref="Z46" authorId="0">
      <text>
        <r>
          <rPr>
            <b/>
            <sz val="8"/>
            <rFont val="Tahoma"/>
            <family val="0"/>
          </rPr>
          <t>Robert Riedel:</t>
        </r>
        <r>
          <rPr>
            <sz val="8"/>
            <rFont val="Tahoma"/>
            <family val="0"/>
          </rPr>
          <t xml:space="preserve">
Hier steht nur ein absoluter Wert, wenn der Prozentwert unterhalb des oben eingegebenen Prozentwertes ist</t>
        </r>
      </text>
    </comment>
    <comment ref="AA46" authorId="0">
      <text>
        <r>
          <rPr>
            <b/>
            <sz val="8"/>
            <rFont val="Tahoma"/>
            <family val="0"/>
          </rPr>
          <t>Robert Riedel:</t>
        </r>
        <r>
          <rPr>
            <sz val="8"/>
            <rFont val="Tahoma"/>
            <family val="0"/>
          </rPr>
          <t xml:space="preserve">
Hier steht ein absoluter Wert, wenn der Prozentwert oberhalb des oben angegebenen Prozentwertes ist.</t>
        </r>
      </text>
    </comment>
    <comment ref="AB46" authorId="0">
      <text>
        <r>
          <rPr>
            <b/>
            <sz val="8"/>
            <rFont val="Tahoma"/>
            <family val="0"/>
          </rPr>
          <t>Robert Riedel:</t>
        </r>
        <r>
          <rPr>
            <sz val="8"/>
            <rFont val="Tahoma"/>
            <family val="0"/>
          </rPr>
          <t xml:space="preserve">
altersunabhängig, weiblich</t>
        </r>
      </text>
    </comment>
    <comment ref="AC46" authorId="0">
      <text>
        <r>
          <rPr>
            <b/>
            <sz val="8"/>
            <rFont val="Tahoma"/>
            <family val="0"/>
          </rPr>
          <t>Robert Riedel:</t>
        </r>
        <r>
          <rPr>
            <sz val="8"/>
            <rFont val="Tahoma"/>
            <family val="0"/>
          </rPr>
          <t xml:space="preserve">
% der gesamten gültigen Stimmen weiblicher Wähler</t>
        </r>
      </text>
    </comment>
    <comment ref="AD46" authorId="0">
      <text>
        <r>
          <rPr>
            <b/>
            <sz val="8"/>
            <rFont val="Tahoma"/>
            <family val="0"/>
          </rPr>
          <t>Robert Riedel:</t>
        </r>
        <r>
          <rPr>
            <sz val="8"/>
            <rFont val="Tahoma"/>
            <family val="0"/>
          </rPr>
          <t xml:space="preserve">
Hier steht nur ein absoluter Wert, wenn der Prozentwert unterhalb des oben eingegebenen Prozentwertes ist</t>
        </r>
      </text>
    </comment>
    <comment ref="AE46" authorId="0">
      <text>
        <r>
          <rPr>
            <b/>
            <sz val="8"/>
            <rFont val="Tahoma"/>
            <family val="0"/>
          </rPr>
          <t>Robert Riedel:</t>
        </r>
        <r>
          <rPr>
            <sz val="8"/>
            <rFont val="Tahoma"/>
            <family val="0"/>
          </rPr>
          <t xml:space="preserve">
Hier steht ein absoluter Wert, wenn der Prozentwert oberhalb des oben angegebenen Prozentwertes ist.</t>
        </r>
      </text>
    </comment>
    <comment ref="A59" authorId="0">
      <text>
        <r>
          <rPr>
            <b/>
            <sz val="8"/>
            <rFont val="Tahoma"/>
            <family val="0"/>
          </rPr>
          <t>Robert Riedel:</t>
        </r>
        <r>
          <rPr>
            <sz val="8"/>
            <rFont val="Tahoma"/>
            <family val="0"/>
          </rPr>
          <t xml:space="preserve">
Alle Stimmen, die an Parteien gingen, die unterhalb des von Ihnen zu wählenden Prozentsatzes liegen, werden wie bei Wahlergebnissen üblich zu "Sonstigen" zusammengefasst. Das geschieht, damit die nebenstehende Grafik nicht zu unübersichtlich wird.</t>
        </r>
      </text>
    </comment>
    <comment ref="E61" authorId="0">
      <text>
        <r>
          <rPr>
            <b/>
            <sz val="8"/>
            <rFont val="Tahoma"/>
            <family val="0"/>
          </rPr>
          <t>Robert Riedel:</t>
        </r>
        <r>
          <rPr>
            <sz val="8"/>
            <rFont val="Tahoma"/>
            <family val="0"/>
          </rPr>
          <t xml:space="preserve">
Prüft, ob Summe der gültigen und ungültigen Stimmen gleich der Anzahl der Wähler gleich ist</t>
        </r>
      </text>
    </comment>
    <comment ref="AB2" authorId="0">
      <text>
        <r>
          <rPr>
            <b/>
            <sz val="8"/>
            <rFont val="Tahoma"/>
            <family val="0"/>
          </rPr>
          <t>Robert Riedel:</t>
        </r>
        <r>
          <rPr>
            <sz val="8"/>
            <rFont val="Tahoma"/>
            <family val="0"/>
          </rPr>
          <t xml:space="preserve">
gemäß Vorabmeldung der Schule.</t>
        </r>
      </text>
    </comment>
    <comment ref="B14" authorId="0">
      <text>
        <r>
          <rPr>
            <b/>
            <sz val="8"/>
            <rFont val="Tahoma"/>
            <family val="0"/>
          </rPr>
          <t>Robert Riedel:</t>
        </r>
        <r>
          <rPr>
            <sz val="8"/>
            <rFont val="Tahoma"/>
            <family val="0"/>
          </rPr>
          <t xml:space="preserve">
Altersgruppe in dieser Schule nicht vertreten</t>
        </r>
      </text>
    </comment>
    <comment ref="D14" authorId="0">
      <text>
        <r>
          <rPr>
            <b/>
            <sz val="8"/>
            <rFont val="Tahoma"/>
            <family val="0"/>
          </rPr>
          <t>Robert Riedel:</t>
        </r>
        <r>
          <rPr>
            <sz val="8"/>
            <rFont val="Tahoma"/>
            <family val="0"/>
          </rPr>
          <t xml:space="preserve">
Altersgruppe in dieser Schule nicht vertreten</t>
        </r>
      </text>
    </comment>
    <comment ref="B47" authorId="0">
      <text>
        <r>
          <rPr>
            <b/>
            <sz val="8"/>
            <rFont val="Tahoma"/>
            <family val="0"/>
          </rPr>
          <t>Robert Riedel:</t>
        </r>
        <r>
          <rPr>
            <sz val="8"/>
            <rFont val="Tahoma"/>
            <family val="0"/>
          </rPr>
          <t xml:space="preserve">
Altersgruppe in dieser Schule nicht vertreten</t>
        </r>
      </text>
    </comment>
    <comment ref="D47" authorId="0">
      <text>
        <r>
          <rPr>
            <b/>
            <sz val="8"/>
            <rFont val="Tahoma"/>
            <family val="0"/>
          </rPr>
          <t>Robert Riedel:</t>
        </r>
        <r>
          <rPr>
            <sz val="8"/>
            <rFont val="Tahoma"/>
            <family val="0"/>
          </rPr>
          <t xml:space="preserve">
Altersgruppe in dieser Schule nicht vertreten</t>
        </r>
      </text>
    </comment>
    <comment ref="AB5" authorId="0">
      <text>
        <r>
          <rPr>
            <b/>
            <sz val="8"/>
            <rFont val="Tahoma"/>
            <family val="0"/>
          </rPr>
          <t>Robert Riedel:</t>
        </r>
        <r>
          <rPr>
            <sz val="8"/>
            <rFont val="Tahoma"/>
            <family val="0"/>
          </rPr>
          <t xml:space="preserve">
gemäß Vorabmeldung der Schule.</t>
        </r>
      </text>
    </comment>
    <comment ref="AB6" authorId="0">
      <text>
        <r>
          <rPr>
            <b/>
            <sz val="8"/>
            <rFont val="Tahoma"/>
            <family val="0"/>
          </rPr>
          <t>Robert Riedel:</t>
        </r>
        <r>
          <rPr>
            <sz val="8"/>
            <rFont val="Tahoma"/>
            <family val="0"/>
          </rPr>
          <t xml:space="preserve">
Differenz entsteht durch Abwesenheit am Wahltag oder Verweigerung der Wahl.</t>
        </r>
      </text>
    </comment>
    <comment ref="BG2" authorId="0">
      <text>
        <r>
          <rPr>
            <b/>
            <sz val="8"/>
            <rFont val="Tahoma"/>
            <family val="0"/>
          </rPr>
          <t>Robert Riedel:</t>
        </r>
        <r>
          <rPr>
            <sz val="8"/>
            <rFont val="Tahoma"/>
            <family val="0"/>
          </rPr>
          <t xml:space="preserve">
gemäß Vorabmeldung der Schule.</t>
        </r>
      </text>
    </comment>
    <comment ref="BG5" authorId="0">
      <text>
        <r>
          <rPr>
            <b/>
            <sz val="8"/>
            <rFont val="Tahoma"/>
            <family val="0"/>
          </rPr>
          <t>Robert Riedel:</t>
        </r>
        <r>
          <rPr>
            <sz val="8"/>
            <rFont val="Tahoma"/>
            <family val="0"/>
          </rPr>
          <t xml:space="preserve">
gemäß Vorabmeldung der Schule.</t>
        </r>
      </text>
    </comment>
    <comment ref="BG6" authorId="0">
      <text>
        <r>
          <rPr>
            <b/>
            <sz val="8"/>
            <rFont val="Tahoma"/>
            <family val="0"/>
          </rPr>
          <t>Robert Riedel:</t>
        </r>
        <r>
          <rPr>
            <sz val="8"/>
            <rFont val="Tahoma"/>
            <family val="0"/>
          </rPr>
          <t xml:space="preserve">
Differenz entsteht durch Abwesenheit am Wahltag oder Verweigerung der Wahl.</t>
        </r>
      </text>
    </comment>
    <comment ref="AB35" authorId="0">
      <text>
        <r>
          <rPr>
            <b/>
            <sz val="8"/>
            <rFont val="Tahoma"/>
            <family val="0"/>
          </rPr>
          <t>Robert Riedel:</t>
        </r>
        <r>
          <rPr>
            <sz val="8"/>
            <rFont val="Tahoma"/>
            <family val="0"/>
          </rPr>
          <t xml:space="preserve">
gemäß Vorabmeldung der Schule.</t>
        </r>
      </text>
    </comment>
    <comment ref="BG35" authorId="0">
      <text>
        <r>
          <rPr>
            <b/>
            <sz val="8"/>
            <rFont val="Tahoma"/>
            <family val="0"/>
          </rPr>
          <t>Robert Riedel:</t>
        </r>
        <r>
          <rPr>
            <sz val="8"/>
            <rFont val="Tahoma"/>
            <family val="0"/>
          </rPr>
          <t xml:space="preserve">
gemäß Vorabmeldung der Schule.</t>
        </r>
      </text>
    </comment>
    <comment ref="AB38" authorId="0">
      <text>
        <r>
          <rPr>
            <b/>
            <sz val="8"/>
            <rFont val="Tahoma"/>
            <family val="0"/>
          </rPr>
          <t>Robert Riedel:</t>
        </r>
        <r>
          <rPr>
            <sz val="8"/>
            <rFont val="Tahoma"/>
            <family val="0"/>
          </rPr>
          <t xml:space="preserve">
gemäß Vorabmeldung der Schule.</t>
        </r>
      </text>
    </comment>
    <comment ref="BG38" authorId="0">
      <text>
        <r>
          <rPr>
            <b/>
            <sz val="8"/>
            <rFont val="Tahoma"/>
            <family val="0"/>
          </rPr>
          <t>Robert Riedel:</t>
        </r>
        <r>
          <rPr>
            <sz val="8"/>
            <rFont val="Tahoma"/>
            <family val="0"/>
          </rPr>
          <t xml:space="preserve">
gemäß Vorabmeldung der Schule.</t>
        </r>
      </text>
    </comment>
    <comment ref="AB39" authorId="0">
      <text>
        <r>
          <rPr>
            <b/>
            <sz val="8"/>
            <rFont val="Tahoma"/>
            <family val="0"/>
          </rPr>
          <t>Robert Riedel:</t>
        </r>
        <r>
          <rPr>
            <sz val="8"/>
            <rFont val="Tahoma"/>
            <family val="0"/>
          </rPr>
          <t xml:space="preserve">
Differenz entsteht durch Abwesenheit am Wahltag oder Verweigerung der Wahl.</t>
        </r>
      </text>
    </comment>
    <comment ref="BG39" authorId="0">
      <text>
        <r>
          <rPr>
            <b/>
            <sz val="8"/>
            <rFont val="Tahoma"/>
            <family val="0"/>
          </rPr>
          <t>Robert Riedel:</t>
        </r>
        <r>
          <rPr>
            <sz val="8"/>
            <rFont val="Tahoma"/>
            <family val="0"/>
          </rPr>
          <t xml:space="preserve">
Differenz entsteht durch Abwesenheit am Wahltag oder Verweigerung der Wahl.</t>
        </r>
      </text>
    </comment>
    <comment ref="P14" authorId="0">
      <text>
        <r>
          <rPr>
            <b/>
            <sz val="8"/>
            <rFont val="Tahoma"/>
            <family val="0"/>
          </rPr>
          <t>Robert Riedel:</t>
        </r>
        <r>
          <rPr>
            <sz val="8"/>
            <rFont val="Tahoma"/>
            <family val="0"/>
          </rPr>
          <t xml:space="preserve">
Diese Altersgruppe hat am Gymnasium mitgewählt. Die erhobenen Daten dienen lediglich der internen Auswertung am Gymnasium. Für die U18-Auswertung sind sie unerheblich!</t>
        </r>
      </text>
    </comment>
    <comment ref="R14" authorId="0">
      <text>
        <r>
          <rPr>
            <b/>
            <sz val="8"/>
            <rFont val="Tahoma"/>
            <family val="0"/>
          </rPr>
          <t>Robert Riedel:</t>
        </r>
        <r>
          <rPr>
            <sz val="8"/>
            <rFont val="Tahoma"/>
            <family val="0"/>
          </rPr>
          <t xml:space="preserve">
Diese Altersgruppe hat am Gymnasium mitgewählt. Die erhobenen Daten dienen lediglich der internen Auswertung am Gymnasium. Für die U18-Auswertung sind sie unerheblich!</t>
        </r>
      </text>
    </comment>
    <comment ref="R47" authorId="0">
      <text>
        <r>
          <rPr>
            <b/>
            <sz val="8"/>
            <rFont val="Tahoma"/>
            <family val="0"/>
          </rPr>
          <t>Robert Riedel:</t>
        </r>
        <r>
          <rPr>
            <sz val="8"/>
            <rFont val="Tahoma"/>
            <family val="0"/>
          </rPr>
          <t xml:space="preserve">
Diese Altersgruppe hat am Gymnasium mitgewählt. Die erhobenen Daten dienen lediglich der internen Auswertung am Gymnasium. Für die U18-Auswertung sind sie unerheblich!</t>
        </r>
      </text>
    </comment>
    <comment ref="P47" authorId="0">
      <text>
        <r>
          <rPr>
            <b/>
            <sz val="8"/>
            <rFont val="Tahoma"/>
            <family val="0"/>
          </rPr>
          <t>Robert Riedel:</t>
        </r>
        <r>
          <rPr>
            <sz val="8"/>
            <rFont val="Tahoma"/>
            <family val="0"/>
          </rPr>
          <t xml:space="preserve">
Diese Altersgruppe hat am Gymnasium mitgewählt. Die erhobenen Daten dienen lediglich der internen Auswertung am Gymnasium. Für die U18-Auswertung sind sie unerheblich!</t>
        </r>
      </text>
    </comment>
  </commentList>
</comments>
</file>

<file path=xl/sharedStrings.xml><?xml version="1.0" encoding="utf-8"?>
<sst xmlns="http://schemas.openxmlformats.org/spreadsheetml/2006/main" count="954" uniqueCount="53">
  <si>
    <t>Schulkürzel</t>
  </si>
  <si>
    <t>GYM</t>
  </si>
  <si>
    <t>Schulwahlleiter</t>
  </si>
  <si>
    <t>Christian Tischner</t>
  </si>
  <si>
    <t>Anzahl Schüler:</t>
  </si>
  <si>
    <t>Wahlleiter</t>
  </si>
  <si>
    <t>Robert Riedel</t>
  </si>
  <si>
    <t>Anzahl teilnehmende Schüler:</t>
  </si>
  <si>
    <t>Von dieser Klasse nahmen an der Wahl nicht teil:</t>
  </si>
  <si>
    <t>AUSWERTUNG ERSTSTIMME</t>
  </si>
  <si>
    <t>Unter welchem %-Wert sollen die Erststimmen zusammengefasst werden zu Sonstige:</t>
  </si>
  <si>
    <t>ERSTSTIMME</t>
  </si>
  <si>
    <t>Alter</t>
  </si>
  <si>
    <t>Ges</t>
  </si>
  <si>
    <t>%</t>
  </si>
  <si>
    <t>Son</t>
  </si>
  <si>
    <t>m</t>
  </si>
  <si>
    <t>w</t>
  </si>
  <si>
    <t>männlich</t>
  </si>
  <si>
    <t>weiblich</t>
  </si>
  <si>
    <t>Präger (SPD)</t>
  </si>
  <si>
    <t>Tempel (LINKE)</t>
  </si>
  <si>
    <t>Vogel (CDU)</t>
  </si>
  <si>
    <t>Müller (GRÜNE)</t>
  </si>
  <si>
    <t>Schneider (NPD)</t>
  </si>
  <si>
    <t>Sonstige</t>
  </si>
  <si>
    <t>Stimmen für "sonstige" Kandidaten (unterhalb des o. g. %-Wertes)</t>
  </si>
  <si>
    <t>RICHTIGKEITSPRÜFUNG:</t>
  </si>
  <si>
    <t>AUSWERTUNG ZWEITSTIMME</t>
  </si>
  <si>
    <t>ZWEITSTIMME</t>
  </si>
  <si>
    <t>SPD</t>
  </si>
  <si>
    <t>DIE LINKE</t>
  </si>
  <si>
    <t>CDU</t>
  </si>
  <si>
    <t>FDP</t>
  </si>
  <si>
    <t>GRÜNE</t>
  </si>
  <si>
    <t>NPD</t>
  </si>
  <si>
    <t>REP</t>
  </si>
  <si>
    <t>MLPD</t>
  </si>
  <si>
    <t>ödp</t>
  </si>
  <si>
    <t>PIRATEN</t>
  </si>
  <si>
    <t>Stimmen für "sonstige" Parteien                                      (unterhalb des o. g. %-Wertes)</t>
  </si>
  <si>
    <t>SCHULERGEBNIS</t>
  </si>
  <si>
    <t>Von dieser Schule nahmen an der Wahl nicht teil:</t>
  </si>
  <si>
    <t>Seite</t>
  </si>
  <si>
    <t>ungültige Erststimmen:</t>
  </si>
  <si>
    <t>ungültige Zweitstimmen:</t>
  </si>
  <si>
    <t>Klassenstufe</t>
  </si>
  <si>
    <t>Stimmen für "sonstige" Parteien                                                                        (unterhalb des o. g. %-Wertes)</t>
  </si>
  <si>
    <t>ungültige Erststimmen "18+"</t>
  </si>
  <si>
    <t>ungültige Zweitstimmen "18+"</t>
  </si>
  <si>
    <t>Anzahl teilnehmende Schülerinnen:</t>
  </si>
  <si>
    <t>Frackowiak (FDP)</t>
  </si>
  <si>
    <t>Anzahl teilnehmende männliche Schüler:</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</si>
</sst>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7">
    <font>
      <sz val="10"/>
      <name val="Arial"/>
      <family val="0"/>
    </font>
    <font>
      <sz val="8"/>
      <name val="Arial"/>
      <family val="0"/>
    </font>
    <font>
      <u val="single"/>
      <sz val="10"/>
      <color indexed="36"/>
      <name val="Arial"/>
      <family val="0"/>
    </font>
    <font>
      <u val="single"/>
      <sz val="10"/>
      <color indexed="12"/>
      <name val="Arial"/>
      <family val="0"/>
    </font>
    <font>
      <sz val="12"/>
      <name val="Arial"/>
      <family val="0"/>
    </font>
    <font>
      <b/>
      <sz val="12"/>
      <name val="Arial"/>
      <family val="2"/>
    </font>
    <font>
      <b/>
      <sz val="14"/>
      <name val="Arial"/>
      <family val="2"/>
    </font>
    <font>
      <i/>
      <sz val="8"/>
      <name val="Arial"/>
      <family val="2"/>
    </font>
    <font>
      <b/>
      <sz val="10"/>
      <name val="Arial"/>
      <family val="2"/>
    </font>
    <font>
      <b/>
      <i/>
      <sz val="8"/>
      <name val="Arial"/>
      <family val="2"/>
    </font>
    <font>
      <b/>
      <sz val="8"/>
      <name val="Tahoma"/>
      <family val="0"/>
    </font>
    <font>
      <sz val="8"/>
      <name val="Tahoma"/>
      <family val="0"/>
    </font>
    <font>
      <b/>
      <sz val="11.25"/>
      <name val="Arial"/>
      <family val="0"/>
    </font>
    <font>
      <sz val="9.25"/>
      <name val="Arial"/>
      <family val="0"/>
    </font>
    <font>
      <b/>
      <sz val="11.5"/>
      <name val="Arial"/>
      <family val="0"/>
    </font>
    <font>
      <sz val="9.5"/>
      <name val="Arial"/>
      <family val="0"/>
    </font>
    <font>
      <b/>
      <sz val="8"/>
      <name val="Arial"/>
      <family val="2"/>
    </font>
  </fonts>
  <fills count="10">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8"/>
        <bgColor indexed="64"/>
      </patternFill>
    </fill>
    <fill>
      <patternFill patternType="solid">
        <fgColor indexed="44"/>
        <bgColor indexed="64"/>
      </patternFill>
    </fill>
    <fill>
      <patternFill patternType="solid">
        <fgColor indexed="51"/>
        <bgColor indexed="64"/>
      </patternFill>
    </fill>
    <fill>
      <patternFill patternType="solid">
        <fgColor indexed="10"/>
        <bgColor indexed="64"/>
      </patternFill>
    </fill>
    <fill>
      <patternFill patternType="solid">
        <fgColor indexed="14"/>
        <bgColor indexed="64"/>
      </patternFill>
    </fill>
    <fill>
      <patternFill patternType="solid">
        <fgColor indexed="11"/>
        <bgColor indexed="64"/>
      </patternFill>
    </fill>
  </fills>
  <borders count="21">
    <border>
      <left/>
      <right/>
      <top/>
      <bottom/>
      <diagonal/>
    </border>
    <border>
      <left>
        <color indexed="63"/>
      </left>
      <right>
        <color indexed="63"/>
      </right>
      <top>
        <color indexed="63"/>
      </top>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color indexed="63"/>
      </left>
      <right style="thick"/>
      <top>
        <color indexed="63"/>
      </top>
      <bottom style="thick"/>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thin"/>
    </border>
    <border>
      <left style="thick"/>
      <right>
        <color indexed="63"/>
      </right>
      <top>
        <color indexed="63"/>
      </top>
      <bottom style="thick"/>
    </border>
    <border>
      <left style="thin"/>
      <right>
        <color indexed="63"/>
      </right>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2">
    <xf numFmtId="0" fontId="0" fillId="0" borderId="0" xfId="0" applyAlignment="1">
      <alignment/>
    </xf>
    <xf numFmtId="0" fontId="0" fillId="0" borderId="0" xfId="0" applyFill="1" applyBorder="1" applyAlignment="1" applyProtection="1">
      <alignment horizontal="center" vertical="center"/>
      <protection/>
    </xf>
    <xf numFmtId="0" fontId="0" fillId="2" borderId="0" xfId="0" applyFill="1" applyBorder="1" applyAlignment="1" applyProtection="1">
      <alignment vertical="center"/>
      <protection/>
    </xf>
    <xf numFmtId="0" fontId="0" fillId="0" borderId="0" xfId="0" applyFill="1" applyBorder="1" applyAlignment="1" applyProtection="1">
      <alignment vertical="center"/>
      <protection/>
    </xf>
    <xf numFmtId="0" fontId="0" fillId="0" borderId="1" xfId="0" applyFill="1" applyBorder="1" applyAlignment="1" applyProtection="1">
      <alignment vertical="center"/>
      <protection/>
    </xf>
    <xf numFmtId="0" fontId="8" fillId="0" borderId="0" xfId="0" applyFont="1" applyFill="1" applyBorder="1" applyAlignment="1" applyProtection="1">
      <alignment vertical="center"/>
      <protection/>
    </xf>
    <xf numFmtId="0" fontId="4" fillId="0" borderId="2" xfId="0" applyFont="1" applyBorder="1" applyAlignment="1" applyProtection="1">
      <alignment vertical="center"/>
      <protection/>
    </xf>
    <xf numFmtId="0" fontId="4" fillId="0" borderId="3" xfId="0" applyFont="1" applyFill="1" applyBorder="1" applyAlignment="1" applyProtection="1">
      <alignment horizontal="center" vertical="center"/>
      <protection/>
    </xf>
    <xf numFmtId="0" fontId="4" fillId="0" borderId="3" xfId="0" applyFont="1" applyBorder="1" applyAlignment="1" applyProtection="1">
      <alignment vertical="center"/>
      <protection/>
    </xf>
    <xf numFmtId="0" fontId="5" fillId="0" borderId="3" xfId="0" applyFont="1" applyBorder="1" applyAlignment="1" applyProtection="1">
      <alignment horizontal="right" vertical="center"/>
      <protection/>
    </xf>
    <xf numFmtId="0" fontId="5" fillId="2" borderId="3" xfId="0" applyFont="1" applyFill="1" applyBorder="1" applyAlignment="1" applyProtection="1">
      <alignment vertical="center"/>
      <protection/>
    </xf>
    <xf numFmtId="0" fontId="4" fillId="0" borderId="4" xfId="0" applyFont="1" applyBorder="1" applyAlignment="1" applyProtection="1">
      <alignment vertical="center"/>
      <protection/>
    </xf>
    <xf numFmtId="0" fontId="4" fillId="0" borderId="0" xfId="0" applyFont="1" applyAlignment="1" applyProtection="1">
      <alignment vertical="center"/>
      <protection/>
    </xf>
    <xf numFmtId="0" fontId="0" fillId="0" borderId="5" xfId="0" applyBorder="1" applyAlignment="1" applyProtection="1">
      <alignment vertical="center"/>
      <protection/>
    </xf>
    <xf numFmtId="0" fontId="0" fillId="0" borderId="0" xfId="0" applyBorder="1" applyAlignment="1" applyProtection="1">
      <alignment vertical="center"/>
      <protection/>
    </xf>
    <xf numFmtId="0" fontId="0" fillId="0" borderId="0" xfId="0" applyBorder="1" applyAlignment="1" applyProtection="1">
      <alignment horizontal="right" vertical="center"/>
      <protection/>
    </xf>
    <xf numFmtId="0" fontId="0" fillId="0" borderId="6" xfId="0" applyBorder="1" applyAlignment="1" applyProtection="1">
      <alignment vertical="center"/>
      <protection/>
    </xf>
    <xf numFmtId="0" fontId="0" fillId="0" borderId="0" xfId="0" applyAlignment="1" applyProtection="1">
      <alignment vertical="center"/>
      <protection/>
    </xf>
    <xf numFmtId="0" fontId="0" fillId="3" borderId="0" xfId="0" applyFill="1" applyBorder="1" applyAlignment="1" applyProtection="1">
      <alignment vertical="center"/>
      <protection/>
    </xf>
    <xf numFmtId="0" fontId="0" fillId="0" borderId="1" xfId="0" applyBorder="1" applyAlignment="1" applyProtection="1">
      <alignment vertical="center"/>
      <protection/>
    </xf>
    <xf numFmtId="0" fontId="0" fillId="0" borderId="7" xfId="0" applyBorder="1" applyAlignment="1" applyProtection="1">
      <alignment vertical="center"/>
      <protection/>
    </xf>
    <xf numFmtId="0" fontId="0" fillId="0" borderId="0" xfId="0" applyFill="1" applyAlignment="1" applyProtection="1">
      <alignment vertical="center"/>
      <protection/>
    </xf>
    <xf numFmtId="0" fontId="0" fillId="4" borderId="0" xfId="0" applyFill="1" applyAlignment="1" applyProtection="1">
      <alignment vertical="center"/>
      <protection/>
    </xf>
    <xf numFmtId="0" fontId="6" fillId="0" borderId="0" xfId="0" applyFont="1" applyAlignment="1" applyProtection="1">
      <alignment vertical="center"/>
      <protection/>
    </xf>
    <xf numFmtId="0" fontId="0" fillId="0" borderId="8" xfId="0" applyBorder="1" applyAlignment="1" applyProtection="1">
      <alignment vertical="center"/>
      <protection/>
    </xf>
    <xf numFmtId="0" fontId="0" fillId="0" borderId="9" xfId="0" applyBorder="1" applyAlignment="1" applyProtection="1">
      <alignment horizontal="center" vertical="center"/>
      <protection/>
    </xf>
    <xf numFmtId="0" fontId="0" fillId="0" borderId="8" xfId="0" applyBorder="1" applyAlignment="1" applyProtection="1">
      <alignment horizontal="center" vertical="center"/>
      <protection/>
    </xf>
    <xf numFmtId="0" fontId="7" fillId="0" borderId="9" xfId="0" applyFont="1" applyBorder="1" applyAlignment="1" applyProtection="1">
      <alignment horizontal="center" vertical="center"/>
      <protection/>
    </xf>
    <xf numFmtId="0" fontId="7" fillId="0" borderId="10" xfId="0" applyFont="1" applyBorder="1" applyAlignment="1" applyProtection="1">
      <alignment horizontal="center" vertical="center"/>
      <protection/>
    </xf>
    <xf numFmtId="0" fontId="0" fillId="5" borderId="8" xfId="0" applyFill="1" applyBorder="1" applyAlignment="1" applyProtection="1">
      <alignment horizontal="center" vertical="center"/>
      <protection/>
    </xf>
    <xf numFmtId="0" fontId="0" fillId="5" borderId="9" xfId="0" applyFill="1" applyBorder="1" applyAlignment="1" applyProtection="1">
      <alignment horizontal="center" vertical="center"/>
      <protection/>
    </xf>
    <xf numFmtId="0" fontId="7" fillId="5" borderId="9" xfId="0" applyFont="1" applyFill="1" applyBorder="1" applyAlignment="1" applyProtection="1">
      <alignment horizontal="center" vertical="center"/>
      <protection/>
    </xf>
    <xf numFmtId="0" fontId="7" fillId="5" borderId="10" xfId="0" applyFont="1" applyFill="1" applyBorder="1" applyAlignment="1" applyProtection="1">
      <alignment horizontal="center" vertical="center"/>
      <protection/>
    </xf>
    <xf numFmtId="0" fontId="0" fillId="6" borderId="8" xfId="0" applyFill="1" applyBorder="1" applyAlignment="1" applyProtection="1">
      <alignment horizontal="center" vertical="center"/>
      <protection/>
    </xf>
    <xf numFmtId="0" fontId="0" fillId="6" borderId="9" xfId="0" applyFill="1" applyBorder="1" applyAlignment="1" applyProtection="1">
      <alignment horizontal="center" vertical="center"/>
      <protection/>
    </xf>
    <xf numFmtId="0" fontId="7" fillId="6" borderId="9" xfId="0" applyFont="1" applyFill="1" applyBorder="1" applyAlignment="1" applyProtection="1">
      <alignment horizontal="center" vertical="center"/>
      <protection/>
    </xf>
    <xf numFmtId="0" fontId="7" fillId="6" borderId="10" xfId="0" applyFont="1" applyFill="1" applyBorder="1" applyAlignment="1" applyProtection="1">
      <alignment horizontal="center" vertical="center"/>
      <protection/>
    </xf>
    <xf numFmtId="0" fontId="0" fillId="0" borderId="11" xfId="0" applyBorder="1" applyAlignment="1" applyProtection="1">
      <alignment vertical="center"/>
      <protection/>
    </xf>
    <xf numFmtId="0" fontId="8" fillId="0" borderId="12" xfId="0" applyFont="1" applyFill="1" applyBorder="1" applyAlignment="1" applyProtection="1">
      <alignment horizontal="center" vertical="center"/>
      <protection/>
    </xf>
    <xf numFmtId="0" fontId="8" fillId="0" borderId="13" xfId="0" applyFont="1" applyFill="1" applyBorder="1" applyAlignment="1" applyProtection="1">
      <alignment horizontal="center" vertical="center"/>
      <protection/>
    </xf>
    <xf numFmtId="0" fontId="8" fillId="0" borderId="11" xfId="0" applyFont="1" applyFill="1" applyBorder="1" applyAlignment="1" applyProtection="1">
      <alignment vertical="center"/>
      <protection/>
    </xf>
    <xf numFmtId="0" fontId="8" fillId="0" borderId="12" xfId="0" applyFont="1" applyFill="1" applyBorder="1" applyAlignment="1" applyProtection="1">
      <alignment vertical="center"/>
      <protection/>
    </xf>
    <xf numFmtId="0" fontId="9" fillId="0" borderId="12" xfId="0" applyFont="1" applyFill="1" applyBorder="1" applyAlignment="1" applyProtection="1">
      <alignment vertical="center"/>
      <protection/>
    </xf>
    <xf numFmtId="0" fontId="9" fillId="0" borderId="13" xfId="0" applyFont="1" applyFill="1" applyBorder="1" applyAlignment="1" applyProtection="1">
      <alignment vertical="center"/>
      <protection/>
    </xf>
    <xf numFmtId="0" fontId="9" fillId="5" borderId="11" xfId="0" applyFont="1" applyFill="1" applyBorder="1" applyAlignment="1" applyProtection="1">
      <alignment vertical="center"/>
      <protection/>
    </xf>
    <xf numFmtId="0" fontId="9" fillId="5" borderId="12" xfId="0" applyFont="1" applyFill="1" applyBorder="1" applyAlignment="1" applyProtection="1">
      <alignment vertical="center"/>
      <protection/>
    </xf>
    <xf numFmtId="0" fontId="9" fillId="5" borderId="13" xfId="0" applyFont="1" applyFill="1" applyBorder="1" applyAlignment="1" applyProtection="1">
      <alignment vertical="center"/>
      <protection/>
    </xf>
    <xf numFmtId="0" fontId="9" fillId="6" borderId="11" xfId="0" applyFont="1" applyFill="1" applyBorder="1" applyAlignment="1" applyProtection="1">
      <alignment vertical="center"/>
      <protection/>
    </xf>
    <xf numFmtId="0" fontId="9" fillId="6" borderId="12" xfId="0" applyFont="1" applyFill="1" applyBorder="1" applyAlignment="1" applyProtection="1">
      <alignment vertical="center"/>
      <protection/>
    </xf>
    <xf numFmtId="0" fontId="0" fillId="6" borderId="13" xfId="0" applyFill="1" applyBorder="1" applyAlignment="1" applyProtection="1">
      <alignment vertical="center"/>
      <protection/>
    </xf>
    <xf numFmtId="0" fontId="0" fillId="0" borderId="12" xfId="0"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0" fillId="5" borderId="11" xfId="0" applyFill="1" applyBorder="1" applyAlignment="1" applyProtection="1">
      <alignment vertical="center"/>
      <protection/>
    </xf>
    <xf numFmtId="0" fontId="0" fillId="5" borderId="12" xfId="0" applyFill="1" applyBorder="1" applyAlignment="1" applyProtection="1">
      <alignment vertical="center"/>
      <protection/>
    </xf>
    <xf numFmtId="0" fontId="7" fillId="5" borderId="12" xfId="0" applyFont="1" applyFill="1" applyBorder="1" applyAlignment="1" applyProtection="1">
      <alignment vertical="center"/>
      <protection/>
    </xf>
    <xf numFmtId="0" fontId="7" fillId="5" borderId="13" xfId="0" applyFont="1" applyFill="1" applyBorder="1" applyAlignment="1" applyProtection="1">
      <alignment vertical="center"/>
      <protection/>
    </xf>
    <xf numFmtId="0" fontId="0" fillId="6" borderId="11" xfId="0" applyFill="1" applyBorder="1" applyAlignment="1" applyProtection="1">
      <alignment vertical="center"/>
      <protection/>
    </xf>
    <xf numFmtId="0" fontId="0" fillId="6" borderId="12" xfId="0" applyFill="1" applyBorder="1" applyAlignment="1" applyProtection="1">
      <alignment vertical="center"/>
      <protection/>
    </xf>
    <xf numFmtId="0" fontId="7" fillId="6" borderId="12" xfId="0" applyFont="1" applyFill="1" applyBorder="1" applyAlignment="1" applyProtection="1">
      <alignment vertical="center"/>
      <protection/>
    </xf>
    <xf numFmtId="0" fontId="7" fillId="6" borderId="13" xfId="0" applyFont="1" applyFill="1" applyBorder="1" applyAlignment="1" applyProtection="1">
      <alignment vertical="center"/>
      <protection/>
    </xf>
    <xf numFmtId="0" fontId="0" fillId="0" borderId="14" xfId="0" applyFill="1" applyBorder="1" applyAlignment="1" applyProtection="1">
      <alignment vertical="center" wrapText="1"/>
      <protection/>
    </xf>
    <xf numFmtId="0" fontId="0" fillId="0" borderId="14" xfId="0" applyFill="1" applyBorder="1" applyAlignment="1" applyProtection="1">
      <alignment vertical="center"/>
      <protection/>
    </xf>
    <xf numFmtId="0" fontId="0" fillId="0" borderId="15" xfId="0" applyFill="1" applyBorder="1" applyAlignment="1" applyProtection="1">
      <alignment vertical="center"/>
      <protection/>
    </xf>
    <xf numFmtId="0" fontId="0" fillId="0" borderId="16" xfId="0" applyFont="1" applyBorder="1" applyAlignment="1" applyProtection="1">
      <alignment vertical="center"/>
      <protection/>
    </xf>
    <xf numFmtId="0" fontId="7" fillId="0" borderId="14" xfId="0" applyFont="1" applyBorder="1" applyAlignment="1" applyProtection="1">
      <alignment vertical="center"/>
      <protection/>
    </xf>
    <xf numFmtId="0" fontId="7" fillId="0" borderId="15" xfId="0" applyFont="1" applyBorder="1" applyAlignment="1" applyProtection="1">
      <alignment vertical="center"/>
      <protection/>
    </xf>
    <xf numFmtId="0" fontId="7" fillId="0" borderId="0" xfId="0" applyFont="1" applyFill="1" applyBorder="1" applyAlignment="1" applyProtection="1">
      <alignment vertical="center"/>
      <protection/>
    </xf>
    <xf numFmtId="0" fontId="8" fillId="0" borderId="5" xfId="0" applyFont="1" applyBorder="1" applyAlignment="1" applyProtection="1">
      <alignment vertical="center"/>
      <protection/>
    </xf>
    <xf numFmtId="0" fontId="0" fillId="0" borderId="12" xfId="0" applyFill="1" applyBorder="1" applyAlignment="1" applyProtection="1">
      <alignment vertical="center"/>
      <protection/>
    </xf>
    <xf numFmtId="0" fontId="0" fillId="7" borderId="12" xfId="0" applyFill="1" applyBorder="1" applyAlignment="1" applyProtection="1">
      <alignment vertical="center"/>
      <protection/>
    </xf>
    <xf numFmtId="0" fontId="0" fillId="0" borderId="17" xfId="0" applyFill="1" applyBorder="1" applyAlignment="1" applyProtection="1">
      <alignment vertical="center"/>
      <protection/>
    </xf>
    <xf numFmtId="0" fontId="0" fillId="0" borderId="0" xfId="0" applyFill="1" applyAlignment="1" applyProtection="1">
      <alignment horizontal="center" vertical="center"/>
      <protection/>
    </xf>
    <xf numFmtId="0" fontId="0" fillId="3" borderId="0" xfId="0" applyFill="1" applyAlignment="1" applyProtection="1">
      <alignment vertical="center"/>
      <protection/>
    </xf>
    <xf numFmtId="0" fontId="0" fillId="0" borderId="18" xfId="0" applyBorder="1" applyAlignment="1" applyProtection="1">
      <alignment horizontal="right" vertical="center"/>
      <protection/>
    </xf>
    <xf numFmtId="0" fontId="0" fillId="0" borderId="1" xfId="0" applyBorder="1" applyAlignment="1" applyProtection="1">
      <alignment horizontal="right" vertical="center"/>
      <protection/>
    </xf>
    <xf numFmtId="0" fontId="8"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5" fillId="2" borderId="3" xfId="0" applyFont="1" applyFill="1" applyBorder="1" applyAlignment="1" applyProtection="1">
      <alignment horizontal="center" vertical="center"/>
      <protection/>
    </xf>
    <xf numFmtId="0" fontId="0" fillId="2" borderId="0" xfId="0" applyFill="1" applyBorder="1" applyAlignment="1" applyProtection="1">
      <alignment horizontal="center" vertical="center"/>
      <protection/>
    </xf>
    <xf numFmtId="0" fontId="9" fillId="6" borderId="11" xfId="0" applyFont="1" applyFill="1" applyBorder="1" applyAlignment="1" applyProtection="1">
      <alignment horizontal="center" vertical="center"/>
      <protection/>
    </xf>
    <xf numFmtId="0" fontId="9" fillId="6" borderId="12" xfId="0" applyFont="1" applyFill="1" applyBorder="1" applyAlignment="1" applyProtection="1">
      <alignment horizontal="center" vertical="center"/>
      <protection/>
    </xf>
    <xf numFmtId="0" fontId="9" fillId="6" borderId="13" xfId="0" applyFont="1" applyFill="1" applyBorder="1" applyAlignment="1" applyProtection="1">
      <alignment horizontal="center" vertical="center"/>
      <protection/>
    </xf>
    <xf numFmtId="0" fontId="9" fillId="5" borderId="11" xfId="0" applyFont="1" applyFill="1" applyBorder="1" applyAlignment="1" applyProtection="1">
      <alignment horizontal="center" vertical="center"/>
      <protection/>
    </xf>
    <xf numFmtId="0" fontId="9" fillId="5" borderId="12" xfId="0" applyFont="1" applyFill="1" applyBorder="1" applyAlignment="1" applyProtection="1">
      <alignment horizontal="center" vertical="center"/>
      <protection/>
    </xf>
    <xf numFmtId="0" fontId="9" fillId="5" borderId="13" xfId="0" applyFont="1" applyFill="1" applyBorder="1" applyAlignment="1" applyProtection="1">
      <alignment horizontal="center" vertical="center"/>
      <protection/>
    </xf>
    <xf numFmtId="0" fontId="0" fillId="0" borderId="9" xfId="0" applyBorder="1" applyAlignment="1" applyProtection="1">
      <alignment horizontal="center" vertical="center"/>
      <protection/>
    </xf>
    <xf numFmtId="0" fontId="0" fillId="0" borderId="10" xfId="0" applyBorder="1" applyAlignment="1" applyProtection="1">
      <alignment horizontal="center" vertical="center"/>
      <protection/>
    </xf>
    <xf numFmtId="0" fontId="0" fillId="8" borderId="0" xfId="0" applyFill="1" applyAlignment="1" applyProtection="1">
      <alignment horizontal="center" vertical="center"/>
      <protection/>
    </xf>
    <xf numFmtId="0" fontId="8" fillId="0" borderId="12" xfId="0" applyFont="1" applyFill="1" applyBorder="1" applyAlignment="1" applyProtection="1">
      <alignment horizontal="center" vertical="center"/>
      <protection/>
    </xf>
    <xf numFmtId="0" fontId="8" fillId="0" borderId="13" xfId="0" applyFont="1" applyFill="1" applyBorder="1" applyAlignment="1" applyProtection="1">
      <alignment horizontal="center" vertical="center"/>
      <protection/>
    </xf>
    <xf numFmtId="0" fontId="0" fillId="9" borderId="0" xfId="0" applyFill="1" applyAlignment="1" applyProtection="1">
      <alignment horizontal="center" vertical="center"/>
      <protection locked="0"/>
    </xf>
    <xf numFmtId="0" fontId="0" fillId="0" borderId="15" xfId="0" applyFill="1" applyBorder="1" applyAlignment="1" applyProtection="1">
      <alignment horizontal="center" vertical="center" wrapText="1"/>
      <protection/>
    </xf>
    <xf numFmtId="0" fontId="0" fillId="0" borderId="16" xfId="0" applyFill="1" applyBorder="1" applyAlignment="1" applyProtection="1">
      <alignment horizontal="center" vertical="center" wrapText="1"/>
      <protection/>
    </xf>
    <xf numFmtId="0" fontId="0" fillId="0" borderId="19" xfId="0" applyBorder="1" applyAlignment="1" applyProtection="1">
      <alignment horizontal="right" vertical="center"/>
      <protection/>
    </xf>
    <xf numFmtId="0" fontId="0" fillId="0" borderId="20" xfId="0" applyBorder="1" applyAlignment="1" applyProtection="1">
      <alignment horizontal="right" vertical="center"/>
      <protection/>
    </xf>
    <xf numFmtId="0" fontId="0" fillId="0" borderId="0" xfId="0" applyAlignment="1" applyProtection="1">
      <alignment horizontal="center" vertical="center"/>
      <protection/>
    </xf>
    <xf numFmtId="0" fontId="0" fillId="0" borderId="0" xfId="0" applyAlignment="1" applyProtection="1">
      <alignment horizontal="right" vertical="center"/>
      <protection/>
    </xf>
    <xf numFmtId="0" fontId="5" fillId="0" borderId="3" xfId="0" applyFont="1" applyBorder="1" applyAlignment="1" applyProtection="1">
      <alignment horizontal="right" vertical="center"/>
      <protection/>
    </xf>
    <xf numFmtId="0" fontId="0" fillId="0" borderId="0" xfId="0" applyFill="1" applyBorder="1" applyAlignment="1" applyProtection="1">
      <alignment horizontal="center" vertical="center"/>
      <protection/>
    </xf>
    <xf numFmtId="0" fontId="0" fillId="0" borderId="1" xfId="0" applyFill="1" applyBorder="1" applyAlignment="1" applyProtection="1">
      <alignment horizontal="center" vertical="center"/>
      <protection/>
    </xf>
    <xf numFmtId="0" fontId="0" fillId="0" borderId="0" xfId="0" applyBorder="1" applyAlignment="1" applyProtection="1">
      <alignment horizontal="right" vertical="center"/>
      <protection/>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Ergebnis der Zweitstimme</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800000"/>
              </a:solidFill>
            </c:spPr>
          </c:dPt>
          <c:dPt>
            <c:idx val="2"/>
            <c:spPr>
              <a:solidFill>
                <a:srgbClr val="000000"/>
              </a:solidFill>
            </c:spPr>
          </c:dPt>
          <c:dPt>
            <c:idx val="3"/>
            <c:spPr>
              <a:solidFill>
                <a:srgbClr val="FFFF00"/>
              </a:solidFill>
            </c:spPr>
          </c:dPt>
          <c:dPt>
            <c:idx val="4"/>
            <c:spPr>
              <a:solidFill>
                <a:srgbClr val="00FF00"/>
              </a:solidFill>
            </c:spPr>
          </c:dPt>
          <c:dPt>
            <c:idx val="10"/>
            <c:spPr>
              <a:solidFill>
                <a:srgbClr val="C0C0C0"/>
              </a:solidFill>
            </c:spPr>
          </c:dPt>
          <c:dLbls>
            <c:numFmt formatCode="General" sourceLinked="1"/>
            <c:showLegendKey val="0"/>
            <c:showVal val="0"/>
            <c:showBubbleSize val="0"/>
            <c:showCatName val="0"/>
            <c:showSerName val="0"/>
            <c:showLeaderLines val="1"/>
            <c:showPercent val="1"/>
          </c:dLbls>
          <c:cat>
            <c:strRef>
              <c:f>'Kl 9 ges'!$A$34:$A$44</c:f>
              <c:strCache/>
            </c:strRef>
          </c:cat>
          <c:val>
            <c:numRef>
              <c:f>'Kl 9 ges'!$M$34:$M$44</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9 ges'!$A$34:$A$44</c:f>
              <c:strCache/>
            </c:strRef>
          </c:cat>
          <c:val>
            <c:numRef>
              <c:f>'Kl 9 ges'!$C$34:$C$43</c:f>
              <c:numCache/>
            </c:numRef>
          </c:val>
        </c:ser>
        <c:ser>
          <c:idx val="2"/>
          <c:order val="2"/>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9 ges'!$A$34:$A$44</c:f>
              <c:strCache/>
            </c:strRef>
          </c:cat>
          <c:val>
            <c:numRef>
              <c:f>'Kl 9 ges'!$D$34:$D$43</c:f>
              <c:numCache/>
            </c:numRef>
          </c:val>
        </c:ser>
        <c:ser>
          <c:idx val="3"/>
          <c:order val="3"/>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9 ges'!$A$34:$A$44</c:f>
              <c:strCache/>
            </c:strRef>
          </c:cat>
          <c:val>
            <c:numRef>
              <c:f>'Kl 9 ges'!$E$34:$E$43</c:f>
              <c:numCache/>
            </c:numRef>
          </c:val>
        </c:ser>
        <c:ser>
          <c:idx val="4"/>
          <c:order val="4"/>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9 ges'!$A$34:$A$44</c:f>
              <c:strCache/>
            </c:strRef>
          </c:cat>
          <c:val>
            <c:numRef>
              <c:f>'Kl 9 ges'!$F$34:$F$43</c:f>
              <c:numCache/>
            </c:numRef>
          </c:val>
        </c:ser>
        <c:ser>
          <c:idx val="5"/>
          <c:order val="5"/>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9 ges'!$A$34:$A$44</c:f>
              <c:strCache/>
            </c:strRef>
          </c:cat>
          <c:val>
            <c:numRef>
              <c:f>'Kl 9 ges'!$G$34:$G$43</c:f>
              <c:numCache/>
            </c:numRef>
          </c:val>
        </c:ser>
        <c:ser>
          <c:idx val="6"/>
          <c:order val="6"/>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9 ges'!$A$34:$A$44</c:f>
              <c:strCache/>
            </c:strRef>
          </c:cat>
          <c:val>
            <c:numRef>
              <c:f>'Kl 9 ges'!$H$34:$H$43</c:f>
              <c:numCache/>
            </c:numRef>
          </c:val>
        </c:ser>
        <c:ser>
          <c:idx val="7"/>
          <c:order val="7"/>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9 ges'!$A$34:$A$44</c:f>
              <c:strCache/>
            </c:strRef>
          </c:cat>
          <c:val>
            <c:numRef>
              <c:f>'Kl 9 ges'!$I$34:$I$43</c:f>
              <c:numCache/>
            </c:numRef>
          </c:val>
        </c:ser>
        <c:ser>
          <c:idx val="8"/>
          <c:order val="8"/>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9 ges'!$A$34:$A$44</c:f>
              <c:strCache/>
            </c:strRef>
          </c:cat>
          <c:val>
            <c:numRef>
              <c:f>'Kl 9 ges'!$J$34:$J$43</c:f>
              <c:numCache/>
            </c:numRef>
          </c:val>
        </c:ser>
        <c:ser>
          <c:idx val="9"/>
          <c:order val="9"/>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9 ges'!$A$34:$A$44</c:f>
              <c:strCache/>
            </c:strRef>
          </c:cat>
          <c:val>
            <c:numRef>
              <c:f>'Kl 9 ges'!$K$34:$K$43</c:f>
              <c:numCache/>
            </c:numRef>
          </c:val>
        </c:ser>
        <c:ser>
          <c:idx val="10"/>
          <c:order val="1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9 ges'!$A$34:$A$44</c:f>
              <c:strCache/>
            </c:strRef>
          </c:cat>
          <c:val>
            <c:numRef>
              <c:f>'Kl 9 ges'!$L$34:$L$43</c:f>
              <c:numCache/>
            </c:numRef>
          </c:val>
        </c:ser>
        <c:ser>
          <c:idx val="11"/>
          <c:order val="1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9 ges'!$A$34:$A$44</c:f>
              <c:strCache/>
            </c:strRef>
          </c:cat>
          <c:val>
            <c:numRef>
              <c:f>'Kl 9 ges'!$M$34:$M$43</c:f>
              <c:numCache/>
            </c:numRef>
          </c:val>
        </c:ser>
        <c:ser>
          <c:idx val="12"/>
          <c:order val="12"/>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9 ges'!$A$34:$A$44</c:f>
              <c:strCache/>
            </c:strRef>
          </c:cat>
          <c:val>
            <c:numRef>
              <c:f>'Kl 9 ges'!$N$34:$N$43</c:f>
              <c:numCache/>
            </c:numRef>
          </c:val>
        </c:ser>
        <c:ser>
          <c:idx val="13"/>
          <c:order val="13"/>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9 ges'!$A$34:$A$44</c:f>
              <c:strCache/>
            </c:strRef>
          </c:cat>
          <c:val>
            <c:numRef>
              <c:f>'Kl 9 ges'!$O$34:$O$43</c:f>
              <c:numCache/>
            </c:numRef>
          </c:val>
        </c:ser>
        <c:ser>
          <c:idx val="14"/>
          <c:order val="14"/>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9 ges'!$A$34:$A$44</c:f>
              <c:strCache/>
            </c:strRef>
          </c:cat>
          <c:val>
            <c:numRef>
              <c:f>'Kl 9 ges'!$P$34:$P$43</c:f>
              <c:numCache/>
            </c:numRef>
          </c:val>
        </c:ser>
        <c:ser>
          <c:idx val="15"/>
          <c:order val="15"/>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9 ges'!$A$34:$A$44</c:f>
              <c:strCache/>
            </c:strRef>
          </c:cat>
          <c:val>
            <c:numRef>
              <c:f>'Kl 9 ges'!$Q$34:$Q$43</c:f>
              <c:numCache/>
            </c:numRef>
          </c:val>
        </c:ser>
        <c:ser>
          <c:idx val="16"/>
          <c:order val="16"/>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9 ges'!$A$34:$A$44</c:f>
              <c:strCache/>
            </c:strRef>
          </c:cat>
          <c:val>
            <c:numRef>
              <c:f>'Kl 9 ges'!$R$34:$R$43</c:f>
              <c:numCache/>
            </c:numRef>
          </c:val>
        </c:ser>
        <c:ser>
          <c:idx val="17"/>
          <c:order val="17"/>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9 ges'!$A$34:$A$44</c:f>
              <c:strCache/>
            </c:strRef>
          </c:cat>
          <c:val>
            <c:numRef>
              <c:f>'Kl 9 ges'!$S$34:$S$43</c:f>
              <c:numCache/>
            </c:numRef>
          </c:val>
        </c:ser>
        <c:ser>
          <c:idx val="18"/>
          <c:order val="18"/>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9 ges'!$A$34:$A$44</c:f>
              <c:strCache/>
            </c:strRef>
          </c:cat>
          <c:val>
            <c:numRef>
              <c:f>'Kl 9 ges'!$T$34:$T$43</c:f>
              <c:numCache/>
            </c:numRef>
          </c:val>
        </c:ser>
        <c:ser>
          <c:idx val="19"/>
          <c:order val="19"/>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9 ges'!$A$34:$A$44</c:f>
              <c:strCache/>
            </c:strRef>
          </c:cat>
          <c:val>
            <c:numRef>
              <c:f>'Kl 9 ges'!$U$34:$U$43</c:f>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Ergebnis der Erststimme</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800000"/>
              </a:solidFill>
            </c:spPr>
          </c:dPt>
          <c:dPt>
            <c:idx val="2"/>
            <c:spPr>
              <a:solidFill>
                <a:srgbClr val="000000"/>
              </a:solidFill>
            </c:spPr>
          </c:dPt>
          <c:dPt>
            <c:idx val="3"/>
            <c:spPr>
              <a:solidFill>
                <a:srgbClr val="FFFF00"/>
              </a:solidFill>
            </c:spPr>
          </c:dPt>
          <c:dPt>
            <c:idx val="4"/>
            <c:spPr>
              <a:solidFill>
                <a:srgbClr val="00FF00"/>
              </a:solidFill>
            </c:spPr>
          </c:dPt>
          <c:dPt>
            <c:idx val="6"/>
            <c:spPr>
              <a:solidFill>
                <a:srgbClr val="C0C0C0"/>
              </a:solidFill>
            </c:spPr>
          </c:dPt>
          <c:dLbls>
            <c:numFmt formatCode="General" sourceLinked="1"/>
            <c:showLegendKey val="0"/>
            <c:showVal val="0"/>
            <c:showBubbleSize val="0"/>
            <c:showCatName val="0"/>
            <c:showSerName val="0"/>
            <c:showLeaderLines val="1"/>
            <c:showPercent val="1"/>
          </c:dLbls>
          <c:cat>
            <c:strRef>
              <c:f>'GYM Gesamt U18'!$A$16:$A$22</c:f>
              <c:strCache/>
            </c:strRef>
          </c:cat>
          <c:val>
            <c:numRef>
              <c:f>'GYM Gesamt U18'!$W$16:$W$22</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Gesamt U18'!$A$16:$A$22</c:f>
              <c:strCache/>
            </c:strRef>
          </c:cat>
          <c:val>
            <c:numRef>
              <c:f>'GYM Gesamt U18'!$C$16:$C$21</c:f>
              <c:numCache/>
            </c:numRef>
          </c:val>
        </c:ser>
        <c:ser>
          <c:idx val="2"/>
          <c:order val="2"/>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Gesamt U18'!$A$16:$A$22</c:f>
              <c:strCache/>
            </c:strRef>
          </c:cat>
          <c:val>
            <c:numRef>
              <c:f>'GYM Gesamt U18'!$D$16:$D$21</c:f>
              <c:numCache/>
            </c:numRef>
          </c:val>
        </c:ser>
        <c:ser>
          <c:idx val="3"/>
          <c:order val="3"/>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Gesamt U18'!$A$16:$A$22</c:f>
              <c:strCache/>
            </c:strRef>
          </c:cat>
          <c:val>
            <c:numRef>
              <c:f>'GYM Gesamt U18'!$E$16:$E$21</c:f>
              <c:numCache/>
            </c:numRef>
          </c:val>
        </c:ser>
        <c:ser>
          <c:idx val="4"/>
          <c:order val="4"/>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Gesamt U18'!$A$16:$A$22</c:f>
              <c:strCache/>
            </c:strRef>
          </c:cat>
          <c:val>
            <c:numRef>
              <c:f>'GYM Gesamt U18'!$F$16:$F$21</c:f>
              <c:numCache/>
            </c:numRef>
          </c:val>
        </c:ser>
        <c:ser>
          <c:idx val="5"/>
          <c:order val="5"/>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Gesamt U18'!$A$16:$A$22</c:f>
              <c:strCache/>
            </c:strRef>
          </c:cat>
          <c:val>
            <c:numRef>
              <c:f>'GYM Gesamt U18'!$G$16:$G$21</c:f>
              <c:numCache/>
            </c:numRef>
          </c:val>
        </c:ser>
        <c:ser>
          <c:idx val="6"/>
          <c:order val="6"/>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Gesamt U18'!$A$16:$A$22</c:f>
              <c:strCache/>
            </c:strRef>
          </c:cat>
          <c:val>
            <c:numRef>
              <c:f>'GYM Gesamt U18'!$R$16:$R$21</c:f>
              <c:numCache/>
            </c:numRef>
          </c:val>
        </c:ser>
        <c:ser>
          <c:idx val="7"/>
          <c:order val="7"/>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Gesamt U18'!$A$16:$A$22</c:f>
              <c:strCache/>
            </c:strRef>
          </c:cat>
          <c:val>
            <c:numRef>
              <c:f>'GYM Gesamt U18'!$S$16:$S$21</c:f>
              <c:numCache/>
            </c:numRef>
          </c:val>
        </c:ser>
        <c:ser>
          <c:idx val="8"/>
          <c:order val="8"/>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Gesamt U18'!$A$16:$A$22</c:f>
              <c:strCache/>
            </c:strRef>
          </c:cat>
          <c:val>
            <c:numRef>
              <c:f>'GYM Gesamt U18'!$T$16:$T$21</c:f>
              <c:numCache/>
            </c:numRef>
          </c:val>
        </c:ser>
        <c:ser>
          <c:idx val="9"/>
          <c:order val="9"/>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Gesamt U18'!$A$16:$A$22</c:f>
              <c:strCache/>
            </c:strRef>
          </c:cat>
          <c:val>
            <c:numRef>
              <c:f>'GYM Gesamt U18'!$U$16:$U$21</c:f>
              <c:numCache/>
            </c:numRef>
          </c:val>
        </c:ser>
        <c:ser>
          <c:idx val="10"/>
          <c:order val="1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Gesamt U18'!$A$16:$A$22</c:f>
              <c:strCache/>
            </c:strRef>
          </c:cat>
          <c:val>
            <c:numRef>
              <c:f>'GYM Gesamt U18'!$V$16:$V$21</c:f>
              <c:numCache/>
            </c:numRef>
          </c:val>
        </c:ser>
        <c:ser>
          <c:idx val="11"/>
          <c:order val="1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Gesamt U18'!$A$16:$A$22</c:f>
              <c:strCache/>
            </c:strRef>
          </c:cat>
          <c:val>
            <c:numRef>
              <c:f>'GYM Gesamt U18'!$W$16:$W$21</c:f>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Ergebnis der Zweitstimme</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800000"/>
              </a:solidFill>
            </c:spPr>
          </c:dPt>
          <c:dPt>
            <c:idx val="2"/>
            <c:spPr>
              <a:solidFill>
                <a:srgbClr val="000000"/>
              </a:solidFill>
            </c:spPr>
          </c:dPt>
          <c:dPt>
            <c:idx val="3"/>
            <c:spPr>
              <a:solidFill>
                <a:srgbClr val="FFFF00"/>
              </a:solidFill>
            </c:spPr>
          </c:dPt>
          <c:dPt>
            <c:idx val="4"/>
            <c:spPr>
              <a:solidFill>
                <a:srgbClr val="00FF00"/>
              </a:solidFill>
            </c:spPr>
          </c:dPt>
          <c:dPt>
            <c:idx val="10"/>
            <c:spPr>
              <a:solidFill>
                <a:srgbClr val="C0C0C0"/>
              </a:solidFill>
            </c:spPr>
          </c:dPt>
          <c:dLbls>
            <c:numFmt formatCode="General" sourceLinked="1"/>
            <c:showLegendKey val="0"/>
            <c:showVal val="0"/>
            <c:showBubbleSize val="0"/>
            <c:showCatName val="0"/>
            <c:showSerName val="0"/>
            <c:showLeaderLines val="1"/>
            <c:showPercent val="1"/>
          </c:dLbls>
          <c:cat>
            <c:strRef>
              <c:f>'GYM Gesamt'!$A$49:$A$59</c:f>
              <c:strCache/>
            </c:strRef>
          </c:cat>
          <c:val>
            <c:numRef>
              <c:f>'GYM Gesamt'!$W$49:$W$59</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Gesamt'!$A$49:$A$59</c:f>
              <c:strCache/>
            </c:strRef>
          </c:cat>
          <c:val>
            <c:numRef>
              <c:f>'GYM Gesamt'!$C$49:$C$58</c:f>
              <c:numCache/>
            </c:numRef>
          </c:val>
        </c:ser>
        <c:ser>
          <c:idx val="2"/>
          <c:order val="2"/>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Gesamt'!$A$49:$A$59</c:f>
              <c:strCache/>
            </c:strRef>
          </c:cat>
          <c:val>
            <c:numRef>
              <c:f>'GYM Gesamt'!$D$49:$D$58</c:f>
              <c:numCache/>
            </c:numRef>
          </c:val>
        </c:ser>
        <c:ser>
          <c:idx val="3"/>
          <c:order val="3"/>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Gesamt'!$A$49:$A$59</c:f>
              <c:strCache/>
            </c:strRef>
          </c:cat>
          <c:val>
            <c:numRef>
              <c:f>'GYM Gesamt'!$E$49:$E$58</c:f>
              <c:numCache/>
            </c:numRef>
          </c:val>
        </c:ser>
        <c:ser>
          <c:idx val="4"/>
          <c:order val="4"/>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Gesamt'!$A$49:$A$59</c:f>
              <c:strCache/>
            </c:strRef>
          </c:cat>
          <c:val>
            <c:numRef>
              <c:f>'GYM Gesamt'!$F$49:$F$58</c:f>
              <c:numCache/>
            </c:numRef>
          </c:val>
        </c:ser>
        <c:ser>
          <c:idx val="5"/>
          <c:order val="5"/>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Gesamt'!$A$49:$A$59</c:f>
              <c:strCache/>
            </c:strRef>
          </c:cat>
          <c:val>
            <c:numRef>
              <c:f>'GYM Gesamt'!$G$49:$G$58</c:f>
              <c:numCache/>
            </c:numRef>
          </c:val>
        </c:ser>
        <c:ser>
          <c:idx val="6"/>
          <c:order val="6"/>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Gesamt'!$A$49:$A$59</c:f>
              <c:strCache/>
            </c:strRef>
          </c:cat>
          <c:val>
            <c:numRef>
              <c:f>'GYM Gesamt'!$R$49:$R$58</c:f>
              <c:numCache/>
            </c:numRef>
          </c:val>
        </c:ser>
        <c:ser>
          <c:idx val="7"/>
          <c:order val="7"/>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Gesamt'!$A$49:$A$59</c:f>
              <c:strCache/>
            </c:strRef>
          </c:cat>
          <c:val>
            <c:numRef>
              <c:f>'GYM Gesamt'!$S$49:$S$58</c:f>
              <c:numCache/>
            </c:numRef>
          </c:val>
        </c:ser>
        <c:ser>
          <c:idx val="8"/>
          <c:order val="8"/>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Gesamt'!$A$49:$A$59</c:f>
              <c:strCache/>
            </c:strRef>
          </c:cat>
          <c:val>
            <c:numRef>
              <c:f>'GYM Gesamt'!$T$49:$T$58</c:f>
              <c:numCache/>
            </c:numRef>
          </c:val>
        </c:ser>
        <c:ser>
          <c:idx val="9"/>
          <c:order val="9"/>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Gesamt'!$A$49:$A$59</c:f>
              <c:strCache/>
            </c:strRef>
          </c:cat>
          <c:val>
            <c:numRef>
              <c:f>'GYM Gesamt'!$U$49:$U$58</c:f>
              <c:numCache/>
            </c:numRef>
          </c:val>
        </c:ser>
        <c:ser>
          <c:idx val="10"/>
          <c:order val="1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Gesamt'!$A$49:$A$59</c:f>
              <c:strCache/>
            </c:strRef>
          </c:cat>
          <c:val>
            <c:numRef>
              <c:f>'GYM Gesamt'!$V$49:$V$58</c:f>
              <c:numCache/>
            </c:numRef>
          </c:val>
        </c:ser>
        <c:ser>
          <c:idx val="11"/>
          <c:order val="1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Gesamt'!$A$49:$A$59</c:f>
              <c:strCache/>
            </c:strRef>
          </c:cat>
          <c:val>
            <c:numRef>
              <c:f>'GYM Gesamt'!$W$49:$W$58</c:f>
              <c:numCache/>
            </c:numRef>
          </c:val>
        </c:ser>
        <c:ser>
          <c:idx val="12"/>
          <c:order val="12"/>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Gesamt'!$A$49:$A$59</c:f>
              <c:strCache/>
            </c:strRef>
          </c:cat>
          <c:val>
            <c:numRef>
              <c:f>'GYM Gesamt'!$X$49:$X$58</c:f>
              <c:numCache/>
            </c:numRef>
          </c:val>
        </c:ser>
        <c:ser>
          <c:idx val="13"/>
          <c:order val="13"/>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Gesamt'!$A$49:$A$59</c:f>
              <c:strCache/>
            </c:strRef>
          </c:cat>
          <c:val>
            <c:numRef>
              <c:f>'GYM Gesamt'!$Y$49:$Y$58</c:f>
              <c:numCache/>
            </c:numRef>
          </c:val>
        </c:ser>
        <c:ser>
          <c:idx val="14"/>
          <c:order val="14"/>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Gesamt'!$A$49:$A$59</c:f>
              <c:strCache/>
            </c:strRef>
          </c:cat>
          <c:val>
            <c:numRef>
              <c:f>'GYM Gesamt'!$Z$49:$Z$58</c:f>
              <c:numCache/>
            </c:numRef>
          </c:val>
        </c:ser>
        <c:ser>
          <c:idx val="15"/>
          <c:order val="15"/>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Gesamt'!$A$49:$A$59</c:f>
              <c:strCache/>
            </c:strRef>
          </c:cat>
          <c:val>
            <c:numRef>
              <c:f>'GYM Gesamt'!$AA$49:$AA$58</c:f>
              <c:numCache/>
            </c:numRef>
          </c:val>
        </c:ser>
        <c:ser>
          <c:idx val="16"/>
          <c:order val="16"/>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Gesamt'!$A$49:$A$59</c:f>
              <c:strCache/>
            </c:strRef>
          </c:cat>
          <c:val>
            <c:numRef>
              <c:f>'GYM Gesamt'!$AB$49:$AB$58</c:f>
              <c:numCache/>
            </c:numRef>
          </c:val>
        </c:ser>
        <c:ser>
          <c:idx val="17"/>
          <c:order val="17"/>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Gesamt'!$A$49:$A$59</c:f>
              <c:strCache/>
            </c:strRef>
          </c:cat>
          <c:val>
            <c:numRef>
              <c:f>'GYM Gesamt'!$AC$49:$AC$58</c:f>
              <c:numCache/>
            </c:numRef>
          </c:val>
        </c:ser>
        <c:ser>
          <c:idx val="18"/>
          <c:order val="18"/>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Gesamt'!$A$49:$A$59</c:f>
              <c:strCache/>
            </c:strRef>
          </c:cat>
          <c:val>
            <c:numRef>
              <c:f>'GYM Gesamt'!$AD$49:$AD$58</c:f>
              <c:numCache/>
            </c:numRef>
          </c:val>
        </c:ser>
        <c:ser>
          <c:idx val="19"/>
          <c:order val="19"/>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Gesamt'!$A$49:$A$59</c:f>
              <c:strCache/>
            </c:strRef>
          </c:cat>
          <c:val>
            <c:numRef>
              <c:f>'GYM Gesamt'!$AE$49:$AE$58</c:f>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Ergebnis der Erststimme</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800000"/>
              </a:solidFill>
            </c:spPr>
          </c:dPt>
          <c:dPt>
            <c:idx val="2"/>
            <c:spPr>
              <a:solidFill>
                <a:srgbClr val="000000"/>
              </a:solidFill>
            </c:spPr>
          </c:dPt>
          <c:dPt>
            <c:idx val="3"/>
            <c:spPr>
              <a:solidFill>
                <a:srgbClr val="FFFF00"/>
              </a:solidFill>
            </c:spPr>
          </c:dPt>
          <c:dPt>
            <c:idx val="4"/>
            <c:spPr>
              <a:solidFill>
                <a:srgbClr val="00FF00"/>
              </a:solidFill>
            </c:spPr>
          </c:dPt>
          <c:dPt>
            <c:idx val="6"/>
            <c:spPr>
              <a:solidFill>
                <a:srgbClr val="C0C0C0"/>
              </a:solidFill>
              <a:ln w="12700">
                <a:solidFill/>
              </a:ln>
            </c:spPr>
          </c:dPt>
          <c:dLbls>
            <c:numFmt formatCode="General" sourceLinked="1"/>
            <c:showLegendKey val="0"/>
            <c:showVal val="0"/>
            <c:showBubbleSize val="0"/>
            <c:showCatName val="0"/>
            <c:showSerName val="0"/>
            <c:showLeaderLines val="1"/>
            <c:showPercent val="1"/>
          </c:dLbls>
          <c:cat>
            <c:strRef>
              <c:f>'GYM Gesamt'!$A$16:$A$22</c:f>
              <c:strCache/>
            </c:strRef>
          </c:cat>
          <c:val>
            <c:numRef>
              <c:f>'GYM Gesamt'!$W$16:$W$22</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Gesamt'!$A$16:$A$22</c:f>
              <c:strCache/>
            </c:strRef>
          </c:cat>
          <c:val>
            <c:numRef>
              <c:f>'GYM Gesamt'!$C$16:$C$21</c:f>
              <c:numCache/>
            </c:numRef>
          </c:val>
        </c:ser>
        <c:ser>
          <c:idx val="2"/>
          <c:order val="2"/>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Gesamt'!$A$16:$A$22</c:f>
              <c:strCache/>
            </c:strRef>
          </c:cat>
          <c:val>
            <c:numRef>
              <c:f>'GYM Gesamt'!$D$16:$D$21</c:f>
              <c:numCache/>
            </c:numRef>
          </c:val>
        </c:ser>
        <c:ser>
          <c:idx val="3"/>
          <c:order val="3"/>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Gesamt'!$A$16:$A$22</c:f>
              <c:strCache/>
            </c:strRef>
          </c:cat>
          <c:val>
            <c:numRef>
              <c:f>'GYM Gesamt'!$E$16:$E$21</c:f>
              <c:numCache/>
            </c:numRef>
          </c:val>
        </c:ser>
        <c:ser>
          <c:idx val="4"/>
          <c:order val="4"/>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Gesamt'!$A$16:$A$22</c:f>
              <c:strCache/>
            </c:strRef>
          </c:cat>
          <c:val>
            <c:numRef>
              <c:f>'GYM Gesamt'!$F$16:$F$21</c:f>
              <c:numCache/>
            </c:numRef>
          </c:val>
        </c:ser>
        <c:ser>
          <c:idx val="5"/>
          <c:order val="5"/>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Gesamt'!$A$16:$A$22</c:f>
              <c:strCache/>
            </c:strRef>
          </c:cat>
          <c:val>
            <c:numRef>
              <c:f>'GYM Gesamt'!$G$16:$G$21</c:f>
              <c:numCache/>
            </c:numRef>
          </c:val>
        </c:ser>
        <c:ser>
          <c:idx val="6"/>
          <c:order val="6"/>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Gesamt'!$A$16:$A$22</c:f>
              <c:strCache/>
            </c:strRef>
          </c:cat>
          <c:val>
            <c:numRef>
              <c:f>'GYM Gesamt'!$R$16:$R$21</c:f>
              <c:numCache/>
            </c:numRef>
          </c:val>
        </c:ser>
        <c:ser>
          <c:idx val="7"/>
          <c:order val="7"/>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Gesamt'!$A$16:$A$22</c:f>
              <c:strCache/>
            </c:strRef>
          </c:cat>
          <c:val>
            <c:numRef>
              <c:f>'GYM Gesamt'!$S$16:$S$21</c:f>
              <c:numCache/>
            </c:numRef>
          </c:val>
        </c:ser>
        <c:ser>
          <c:idx val="8"/>
          <c:order val="8"/>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Gesamt'!$A$16:$A$22</c:f>
              <c:strCache/>
            </c:strRef>
          </c:cat>
          <c:val>
            <c:numRef>
              <c:f>'GYM Gesamt'!$T$16:$T$21</c:f>
              <c:numCache/>
            </c:numRef>
          </c:val>
        </c:ser>
        <c:ser>
          <c:idx val="9"/>
          <c:order val="9"/>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Gesamt'!$A$16:$A$22</c:f>
              <c:strCache/>
            </c:strRef>
          </c:cat>
          <c:val>
            <c:numRef>
              <c:f>'GYM Gesamt'!$U$16:$U$21</c:f>
              <c:numCache/>
            </c:numRef>
          </c:val>
        </c:ser>
        <c:ser>
          <c:idx val="10"/>
          <c:order val="1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Gesamt'!$A$16:$A$22</c:f>
              <c:strCache/>
            </c:strRef>
          </c:cat>
          <c:val>
            <c:numRef>
              <c:f>'GYM Gesamt'!$V$16:$V$21</c:f>
              <c:numCache/>
            </c:numRef>
          </c:val>
        </c:ser>
        <c:ser>
          <c:idx val="11"/>
          <c:order val="1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Gesamt'!$A$16:$A$22</c:f>
              <c:strCache/>
            </c:strRef>
          </c:cat>
          <c:val>
            <c:numRef>
              <c:f>'GYM Gesamt'!$W$16:$W$21</c:f>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Ergebnis der Zweitstimmen der weiblichen Wähler am Gymnasium</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800000"/>
              </a:solidFill>
            </c:spPr>
          </c:dPt>
          <c:dPt>
            <c:idx val="2"/>
            <c:spPr>
              <a:solidFill>
                <a:srgbClr val="000000"/>
              </a:solidFill>
            </c:spPr>
          </c:dPt>
          <c:dPt>
            <c:idx val="3"/>
            <c:spPr>
              <a:solidFill>
                <a:srgbClr val="FFFF00"/>
              </a:solidFill>
            </c:spPr>
          </c:dPt>
          <c:dPt>
            <c:idx val="4"/>
            <c:spPr>
              <a:solidFill>
                <a:srgbClr val="00FF00"/>
              </a:solidFill>
            </c:spPr>
          </c:dPt>
          <c:dPt>
            <c:idx val="10"/>
            <c:spPr>
              <a:solidFill>
                <a:srgbClr val="C0C0C0"/>
              </a:solidFill>
            </c:spPr>
          </c:dPt>
          <c:dLbls>
            <c:numFmt formatCode="General" sourceLinked="1"/>
            <c:showLegendKey val="0"/>
            <c:showVal val="0"/>
            <c:showBubbleSize val="0"/>
            <c:showCatName val="0"/>
            <c:showSerName val="0"/>
            <c:showLeaderLines val="1"/>
            <c:showPercent val="1"/>
          </c:dLbls>
          <c:cat>
            <c:strRef>
              <c:f>'GYM Ges weibl'!$A$49:$A$59</c:f>
              <c:strCache/>
            </c:strRef>
          </c:cat>
          <c:val>
            <c:numRef>
              <c:f>'GYM Ges weibl'!$W$49:$W$59</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 weibl'!$A$49:$A$59</c:f>
              <c:strCache/>
            </c:strRef>
          </c:cat>
          <c:val>
            <c:numRef>
              <c:f>'GYM Ges weibl'!$C$49:$C$58</c:f>
              <c:numCache/>
            </c:numRef>
          </c:val>
        </c:ser>
        <c:ser>
          <c:idx val="2"/>
          <c:order val="2"/>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 weibl'!$A$49:$A$59</c:f>
              <c:strCache/>
            </c:strRef>
          </c:cat>
          <c:val>
            <c:numRef>
              <c:f>'GYM Ges weibl'!$D$49:$D$58</c:f>
              <c:numCache/>
            </c:numRef>
          </c:val>
        </c:ser>
        <c:ser>
          <c:idx val="3"/>
          <c:order val="3"/>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 weibl'!$A$49:$A$59</c:f>
              <c:strCache/>
            </c:strRef>
          </c:cat>
          <c:val>
            <c:numRef>
              <c:f>'GYM Ges weibl'!$E$49:$E$58</c:f>
              <c:numCache/>
            </c:numRef>
          </c:val>
        </c:ser>
        <c:ser>
          <c:idx val="4"/>
          <c:order val="4"/>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 weibl'!$A$49:$A$59</c:f>
              <c:strCache/>
            </c:strRef>
          </c:cat>
          <c:val>
            <c:numRef>
              <c:f>'GYM Ges weibl'!$F$49:$F$58</c:f>
              <c:numCache/>
            </c:numRef>
          </c:val>
        </c:ser>
        <c:ser>
          <c:idx val="5"/>
          <c:order val="5"/>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 weibl'!$A$49:$A$59</c:f>
              <c:strCache/>
            </c:strRef>
          </c:cat>
          <c:val>
            <c:numRef>
              <c:f>'GYM Ges weibl'!$G$49:$G$58</c:f>
              <c:numCache/>
            </c:numRef>
          </c:val>
        </c:ser>
        <c:ser>
          <c:idx val="6"/>
          <c:order val="6"/>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 weibl'!$A$49:$A$59</c:f>
              <c:strCache/>
            </c:strRef>
          </c:cat>
          <c:val>
            <c:numRef>
              <c:f>'GYM Ges weibl'!$R$49:$R$58</c:f>
              <c:numCache/>
            </c:numRef>
          </c:val>
        </c:ser>
        <c:ser>
          <c:idx val="7"/>
          <c:order val="7"/>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 weibl'!$A$49:$A$59</c:f>
              <c:strCache/>
            </c:strRef>
          </c:cat>
          <c:val>
            <c:numRef>
              <c:f>'GYM Ges weibl'!$S$49:$S$58</c:f>
              <c:numCache/>
            </c:numRef>
          </c:val>
        </c:ser>
        <c:ser>
          <c:idx val="8"/>
          <c:order val="8"/>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 weibl'!$A$49:$A$59</c:f>
              <c:strCache/>
            </c:strRef>
          </c:cat>
          <c:val>
            <c:numRef>
              <c:f>'GYM Ges weibl'!$T$49:$T$58</c:f>
              <c:numCache/>
            </c:numRef>
          </c:val>
        </c:ser>
        <c:ser>
          <c:idx val="9"/>
          <c:order val="9"/>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 weibl'!$A$49:$A$59</c:f>
              <c:strCache/>
            </c:strRef>
          </c:cat>
          <c:val>
            <c:numRef>
              <c:f>'GYM Ges weibl'!$U$49:$U$58</c:f>
              <c:numCache/>
            </c:numRef>
          </c:val>
        </c:ser>
        <c:ser>
          <c:idx val="10"/>
          <c:order val="1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 weibl'!$A$49:$A$59</c:f>
              <c:strCache/>
            </c:strRef>
          </c:cat>
          <c:val>
            <c:numRef>
              <c:f>'GYM Ges weibl'!$V$49:$V$58</c:f>
              <c:numCache/>
            </c:numRef>
          </c:val>
        </c:ser>
        <c:ser>
          <c:idx val="11"/>
          <c:order val="1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 weibl'!$A$49:$A$59</c:f>
              <c:strCache/>
            </c:strRef>
          </c:cat>
          <c:val>
            <c:numRef>
              <c:f>'GYM Ges weibl'!$W$49:$W$58</c:f>
              <c:numCache/>
            </c:numRef>
          </c:val>
        </c:ser>
        <c:ser>
          <c:idx val="12"/>
          <c:order val="12"/>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 weibl'!$A$49:$A$59</c:f>
              <c:strCache/>
            </c:strRef>
          </c:cat>
          <c:val>
            <c:numRef>
              <c:f>'GYM Ges weibl'!$X$49:$X$58</c:f>
              <c:numCache/>
            </c:numRef>
          </c:val>
        </c:ser>
        <c:ser>
          <c:idx val="13"/>
          <c:order val="13"/>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 weibl'!$A$49:$A$59</c:f>
              <c:strCache/>
            </c:strRef>
          </c:cat>
          <c:val>
            <c:numRef>
              <c:f>'GYM Ges weibl'!$Y$49:$Y$58</c:f>
              <c:numCache/>
            </c:numRef>
          </c:val>
        </c:ser>
        <c:ser>
          <c:idx val="14"/>
          <c:order val="14"/>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 weibl'!$A$49:$A$59</c:f>
              <c:strCache/>
            </c:strRef>
          </c:cat>
          <c:val>
            <c:numRef>
              <c:f>'GYM Ges weibl'!$Z$49:$Z$58</c:f>
              <c:numCache/>
            </c:numRef>
          </c:val>
        </c:ser>
        <c:ser>
          <c:idx val="15"/>
          <c:order val="15"/>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 weibl'!$A$49:$A$59</c:f>
              <c:strCache/>
            </c:strRef>
          </c:cat>
          <c:val>
            <c:numRef>
              <c:f>'GYM Ges weibl'!$AA$49:$AA$58</c:f>
              <c:numCache/>
            </c:numRef>
          </c:val>
        </c:ser>
        <c:ser>
          <c:idx val="16"/>
          <c:order val="16"/>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 weibl'!$A$49:$A$59</c:f>
              <c:strCache/>
            </c:strRef>
          </c:cat>
          <c:val>
            <c:numRef>
              <c:f>'GYM Ges weibl'!$AB$49:$AB$58</c:f>
              <c:numCache/>
            </c:numRef>
          </c:val>
        </c:ser>
        <c:ser>
          <c:idx val="17"/>
          <c:order val="17"/>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 weibl'!$A$49:$A$59</c:f>
              <c:strCache/>
            </c:strRef>
          </c:cat>
          <c:val>
            <c:numRef>
              <c:f>'GYM Ges weibl'!$AC$49:$AC$58</c:f>
              <c:numCache/>
            </c:numRef>
          </c:val>
        </c:ser>
        <c:ser>
          <c:idx val="18"/>
          <c:order val="18"/>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 weibl'!$A$49:$A$59</c:f>
              <c:strCache/>
            </c:strRef>
          </c:cat>
          <c:val>
            <c:numRef>
              <c:f>'GYM Ges weibl'!$AD$49:$AD$58</c:f>
              <c:numCache/>
            </c:numRef>
          </c:val>
        </c:ser>
        <c:ser>
          <c:idx val="19"/>
          <c:order val="19"/>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 weibl'!$A$49:$A$59</c:f>
              <c:strCache/>
            </c:strRef>
          </c:cat>
          <c:val>
            <c:numRef>
              <c:f>'GYM Ges weibl'!$AE$49:$AE$58</c:f>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Ergebnis der Erststimmen der weiblichen Wähler am Gymnasium</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800000"/>
              </a:solidFill>
            </c:spPr>
          </c:dPt>
          <c:dPt>
            <c:idx val="2"/>
            <c:spPr>
              <a:solidFill>
                <a:srgbClr val="000000"/>
              </a:solidFill>
            </c:spPr>
          </c:dPt>
          <c:dPt>
            <c:idx val="3"/>
            <c:spPr>
              <a:solidFill>
                <a:srgbClr val="FFFF00"/>
              </a:solidFill>
            </c:spPr>
          </c:dPt>
          <c:dPt>
            <c:idx val="4"/>
            <c:spPr>
              <a:solidFill>
                <a:srgbClr val="00FF00"/>
              </a:solidFill>
            </c:spPr>
          </c:dPt>
          <c:dLbls>
            <c:numFmt formatCode="General" sourceLinked="1"/>
            <c:showLegendKey val="0"/>
            <c:showVal val="0"/>
            <c:showBubbleSize val="0"/>
            <c:showCatName val="0"/>
            <c:showSerName val="0"/>
            <c:showLeaderLines val="1"/>
            <c:showPercent val="1"/>
          </c:dLbls>
          <c:cat>
            <c:strRef>
              <c:f>'GYM Ges weibl'!$A$16:$A$22</c:f>
              <c:strCache/>
            </c:strRef>
          </c:cat>
          <c:val>
            <c:numRef>
              <c:f>'GYM Ges weibl'!$W$16:$W$22</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 weibl'!$A$16:$A$22</c:f>
              <c:strCache/>
            </c:strRef>
          </c:cat>
          <c:val>
            <c:numRef>
              <c:f>'GYM Ges weibl'!$C$16:$C$21</c:f>
              <c:numCache/>
            </c:numRef>
          </c:val>
        </c:ser>
        <c:ser>
          <c:idx val="2"/>
          <c:order val="2"/>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 weibl'!$A$16:$A$22</c:f>
              <c:strCache/>
            </c:strRef>
          </c:cat>
          <c:val>
            <c:numRef>
              <c:f>'GYM Ges weibl'!$D$16:$D$21</c:f>
              <c:numCache/>
            </c:numRef>
          </c:val>
        </c:ser>
        <c:ser>
          <c:idx val="3"/>
          <c:order val="3"/>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 weibl'!$A$16:$A$22</c:f>
              <c:strCache/>
            </c:strRef>
          </c:cat>
          <c:val>
            <c:numRef>
              <c:f>'GYM Ges weibl'!$E$16:$E$21</c:f>
              <c:numCache/>
            </c:numRef>
          </c:val>
        </c:ser>
        <c:ser>
          <c:idx val="4"/>
          <c:order val="4"/>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 weibl'!$A$16:$A$22</c:f>
              <c:strCache/>
            </c:strRef>
          </c:cat>
          <c:val>
            <c:numRef>
              <c:f>'GYM Ges weibl'!$F$16:$F$21</c:f>
              <c:numCache/>
            </c:numRef>
          </c:val>
        </c:ser>
        <c:ser>
          <c:idx val="5"/>
          <c:order val="5"/>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 weibl'!$A$16:$A$22</c:f>
              <c:strCache/>
            </c:strRef>
          </c:cat>
          <c:val>
            <c:numRef>
              <c:f>'GYM Ges weibl'!$G$16:$G$21</c:f>
              <c:numCache/>
            </c:numRef>
          </c:val>
        </c:ser>
        <c:ser>
          <c:idx val="6"/>
          <c:order val="6"/>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 weibl'!$A$16:$A$22</c:f>
              <c:strCache/>
            </c:strRef>
          </c:cat>
          <c:val>
            <c:numRef>
              <c:f>'GYM Ges weibl'!$R$16:$R$21</c:f>
              <c:numCache/>
            </c:numRef>
          </c:val>
        </c:ser>
        <c:ser>
          <c:idx val="7"/>
          <c:order val="7"/>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 weibl'!$A$16:$A$22</c:f>
              <c:strCache/>
            </c:strRef>
          </c:cat>
          <c:val>
            <c:numRef>
              <c:f>'GYM Ges weibl'!$S$16:$S$21</c:f>
              <c:numCache/>
            </c:numRef>
          </c:val>
        </c:ser>
        <c:ser>
          <c:idx val="8"/>
          <c:order val="8"/>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 weibl'!$A$16:$A$22</c:f>
              <c:strCache/>
            </c:strRef>
          </c:cat>
          <c:val>
            <c:numRef>
              <c:f>'GYM Ges weibl'!$T$16:$T$21</c:f>
              <c:numCache/>
            </c:numRef>
          </c:val>
        </c:ser>
        <c:ser>
          <c:idx val="9"/>
          <c:order val="9"/>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 weibl'!$A$16:$A$22</c:f>
              <c:strCache/>
            </c:strRef>
          </c:cat>
          <c:val>
            <c:numRef>
              <c:f>'GYM Ges weibl'!$U$16:$U$21</c:f>
              <c:numCache/>
            </c:numRef>
          </c:val>
        </c:ser>
        <c:ser>
          <c:idx val="10"/>
          <c:order val="1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 weibl'!$A$16:$A$22</c:f>
              <c:strCache/>
            </c:strRef>
          </c:cat>
          <c:val>
            <c:numRef>
              <c:f>'GYM Ges weibl'!$V$16:$V$21</c:f>
              <c:numCache/>
            </c:numRef>
          </c:val>
        </c:ser>
        <c:ser>
          <c:idx val="11"/>
          <c:order val="1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 weibl'!$A$16:$A$22</c:f>
              <c:strCache/>
            </c:strRef>
          </c:cat>
          <c:val>
            <c:numRef>
              <c:f>'GYM Ges weibl'!$W$16:$W$21</c:f>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Ergebnis der Zweitstimmen männlicher Wähler am Gymnasium</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800000"/>
              </a:solidFill>
            </c:spPr>
          </c:dPt>
          <c:dPt>
            <c:idx val="2"/>
            <c:spPr>
              <a:solidFill>
                <a:srgbClr val="000000"/>
              </a:solidFill>
            </c:spPr>
          </c:dPt>
          <c:dPt>
            <c:idx val="3"/>
            <c:spPr>
              <a:solidFill>
                <a:srgbClr val="FFFF00"/>
              </a:solidFill>
            </c:spPr>
          </c:dPt>
          <c:dPt>
            <c:idx val="4"/>
            <c:spPr>
              <a:solidFill>
                <a:srgbClr val="00FF00"/>
              </a:solidFill>
            </c:spPr>
          </c:dPt>
          <c:dPt>
            <c:idx val="10"/>
            <c:spPr>
              <a:solidFill>
                <a:srgbClr val="C0C0C0"/>
              </a:solidFill>
            </c:spPr>
          </c:dPt>
          <c:dLbls>
            <c:numFmt formatCode="General" sourceLinked="1"/>
            <c:showLegendKey val="0"/>
            <c:showVal val="0"/>
            <c:showBubbleSize val="0"/>
            <c:showCatName val="0"/>
            <c:showSerName val="0"/>
            <c:showLeaderLines val="1"/>
            <c:showPercent val="1"/>
          </c:dLbls>
          <c:cat>
            <c:strRef>
              <c:f>'GYM Ges männl'!$A$49:$A$59</c:f>
              <c:strCache/>
            </c:strRef>
          </c:cat>
          <c:val>
            <c:numRef>
              <c:f>'GYM Ges männl'!$W$49:$W$59</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 männl'!$A$49:$A$59</c:f>
              <c:strCache/>
            </c:strRef>
          </c:cat>
          <c:val>
            <c:numRef>
              <c:f>'GYM Ges männl'!$C$49:$C$58</c:f>
              <c:numCache/>
            </c:numRef>
          </c:val>
        </c:ser>
        <c:ser>
          <c:idx val="2"/>
          <c:order val="2"/>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 männl'!$A$49:$A$59</c:f>
              <c:strCache/>
            </c:strRef>
          </c:cat>
          <c:val>
            <c:numRef>
              <c:f>'GYM Ges männl'!$D$49:$D$58</c:f>
              <c:numCache/>
            </c:numRef>
          </c:val>
        </c:ser>
        <c:ser>
          <c:idx val="3"/>
          <c:order val="3"/>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 männl'!$A$49:$A$59</c:f>
              <c:strCache/>
            </c:strRef>
          </c:cat>
          <c:val>
            <c:numRef>
              <c:f>'GYM Ges männl'!$E$49:$E$58</c:f>
              <c:numCache/>
            </c:numRef>
          </c:val>
        </c:ser>
        <c:ser>
          <c:idx val="4"/>
          <c:order val="4"/>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 männl'!$A$49:$A$59</c:f>
              <c:strCache/>
            </c:strRef>
          </c:cat>
          <c:val>
            <c:numRef>
              <c:f>'GYM Ges männl'!$F$49:$F$58</c:f>
              <c:numCache/>
            </c:numRef>
          </c:val>
        </c:ser>
        <c:ser>
          <c:idx val="5"/>
          <c:order val="5"/>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 männl'!$A$49:$A$59</c:f>
              <c:strCache/>
            </c:strRef>
          </c:cat>
          <c:val>
            <c:numRef>
              <c:f>'GYM Ges männl'!$G$49:$G$58</c:f>
              <c:numCache/>
            </c:numRef>
          </c:val>
        </c:ser>
        <c:ser>
          <c:idx val="6"/>
          <c:order val="6"/>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 männl'!$A$49:$A$59</c:f>
              <c:strCache/>
            </c:strRef>
          </c:cat>
          <c:val>
            <c:numRef>
              <c:f>'GYM Ges männl'!$R$49:$R$58</c:f>
              <c:numCache/>
            </c:numRef>
          </c:val>
        </c:ser>
        <c:ser>
          <c:idx val="7"/>
          <c:order val="7"/>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 männl'!$A$49:$A$59</c:f>
              <c:strCache/>
            </c:strRef>
          </c:cat>
          <c:val>
            <c:numRef>
              <c:f>'GYM Ges männl'!$S$49:$S$58</c:f>
              <c:numCache/>
            </c:numRef>
          </c:val>
        </c:ser>
        <c:ser>
          <c:idx val="8"/>
          <c:order val="8"/>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 männl'!$A$49:$A$59</c:f>
              <c:strCache/>
            </c:strRef>
          </c:cat>
          <c:val>
            <c:numRef>
              <c:f>'GYM Ges männl'!$T$49:$T$58</c:f>
              <c:numCache/>
            </c:numRef>
          </c:val>
        </c:ser>
        <c:ser>
          <c:idx val="9"/>
          <c:order val="9"/>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 männl'!$A$49:$A$59</c:f>
              <c:strCache/>
            </c:strRef>
          </c:cat>
          <c:val>
            <c:numRef>
              <c:f>'GYM Ges männl'!$U$49:$U$58</c:f>
              <c:numCache/>
            </c:numRef>
          </c:val>
        </c:ser>
        <c:ser>
          <c:idx val="10"/>
          <c:order val="1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 männl'!$A$49:$A$59</c:f>
              <c:strCache/>
            </c:strRef>
          </c:cat>
          <c:val>
            <c:numRef>
              <c:f>'GYM Ges männl'!$V$49:$V$58</c:f>
              <c:numCache/>
            </c:numRef>
          </c:val>
        </c:ser>
        <c:ser>
          <c:idx val="11"/>
          <c:order val="1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 männl'!$A$49:$A$59</c:f>
              <c:strCache/>
            </c:strRef>
          </c:cat>
          <c:val>
            <c:numRef>
              <c:f>'GYM Ges männl'!$W$49:$W$58</c:f>
              <c:numCache/>
            </c:numRef>
          </c:val>
        </c:ser>
        <c:ser>
          <c:idx val="12"/>
          <c:order val="12"/>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 männl'!$A$49:$A$59</c:f>
              <c:strCache/>
            </c:strRef>
          </c:cat>
          <c:val>
            <c:numRef>
              <c:f>'GYM Ges männl'!$X$49:$X$58</c:f>
              <c:numCache/>
            </c:numRef>
          </c:val>
        </c:ser>
        <c:ser>
          <c:idx val="13"/>
          <c:order val="13"/>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 männl'!$A$49:$A$59</c:f>
              <c:strCache/>
            </c:strRef>
          </c:cat>
          <c:val>
            <c:numRef>
              <c:f>'GYM Ges männl'!$Y$49:$Y$58</c:f>
              <c:numCache/>
            </c:numRef>
          </c:val>
        </c:ser>
        <c:ser>
          <c:idx val="14"/>
          <c:order val="14"/>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 männl'!$A$49:$A$59</c:f>
              <c:strCache/>
            </c:strRef>
          </c:cat>
          <c:val>
            <c:numRef>
              <c:f>'GYM Ges männl'!$Z$49:$Z$58</c:f>
              <c:numCache/>
            </c:numRef>
          </c:val>
        </c:ser>
        <c:ser>
          <c:idx val="15"/>
          <c:order val="15"/>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 männl'!$A$49:$A$59</c:f>
              <c:strCache/>
            </c:strRef>
          </c:cat>
          <c:val>
            <c:numRef>
              <c:f>'GYM Ges männl'!$AA$49:$AA$58</c:f>
              <c:numCache/>
            </c:numRef>
          </c:val>
        </c:ser>
        <c:ser>
          <c:idx val="16"/>
          <c:order val="16"/>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 männl'!$A$49:$A$59</c:f>
              <c:strCache/>
            </c:strRef>
          </c:cat>
          <c:val>
            <c:numRef>
              <c:f>'GYM Ges männl'!$AB$49:$AB$58</c:f>
              <c:numCache/>
            </c:numRef>
          </c:val>
        </c:ser>
        <c:ser>
          <c:idx val="17"/>
          <c:order val="17"/>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 männl'!$A$49:$A$59</c:f>
              <c:strCache/>
            </c:strRef>
          </c:cat>
          <c:val>
            <c:numRef>
              <c:f>'GYM Ges männl'!$AC$49:$AC$58</c:f>
              <c:numCache/>
            </c:numRef>
          </c:val>
        </c:ser>
        <c:ser>
          <c:idx val="18"/>
          <c:order val="18"/>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 männl'!$A$49:$A$59</c:f>
              <c:strCache/>
            </c:strRef>
          </c:cat>
          <c:val>
            <c:numRef>
              <c:f>'GYM Ges männl'!$AD$49:$AD$58</c:f>
              <c:numCache/>
            </c:numRef>
          </c:val>
        </c:ser>
        <c:ser>
          <c:idx val="19"/>
          <c:order val="19"/>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 männl'!$A$49:$A$59</c:f>
              <c:strCache/>
            </c:strRef>
          </c:cat>
          <c:val>
            <c:numRef>
              <c:f>'GYM Ges männl'!$AE$49:$AE$58</c:f>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Ergebnis der Erststimmen männlicher Wähler am Gymnasium</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800000"/>
              </a:solidFill>
            </c:spPr>
          </c:dPt>
          <c:dPt>
            <c:idx val="2"/>
            <c:spPr>
              <a:solidFill>
                <a:srgbClr val="000000"/>
              </a:solidFill>
            </c:spPr>
          </c:dPt>
          <c:dPt>
            <c:idx val="3"/>
            <c:spPr>
              <a:solidFill>
                <a:srgbClr val="FFFF00"/>
              </a:solidFill>
            </c:spPr>
          </c:dPt>
          <c:dPt>
            <c:idx val="4"/>
            <c:spPr>
              <a:solidFill>
                <a:srgbClr val="00FF00"/>
              </a:solidFill>
            </c:spPr>
          </c:dPt>
          <c:dPt>
            <c:idx val="6"/>
            <c:spPr>
              <a:solidFill>
                <a:srgbClr val="C0C0C0"/>
              </a:solidFill>
            </c:spPr>
          </c:dPt>
          <c:dLbls>
            <c:numFmt formatCode="General" sourceLinked="1"/>
            <c:showLegendKey val="0"/>
            <c:showVal val="0"/>
            <c:showBubbleSize val="0"/>
            <c:showCatName val="0"/>
            <c:showSerName val="0"/>
            <c:showLeaderLines val="1"/>
            <c:showPercent val="1"/>
          </c:dLbls>
          <c:cat>
            <c:strRef>
              <c:f>'GYM Ges männl'!$A$16:$A$22</c:f>
              <c:strCache/>
            </c:strRef>
          </c:cat>
          <c:val>
            <c:numRef>
              <c:f>'GYM Ges männl'!$W$16:$W$22</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 männl'!$A$16:$A$22</c:f>
              <c:strCache/>
            </c:strRef>
          </c:cat>
          <c:val>
            <c:numRef>
              <c:f>'GYM Ges männl'!$C$16:$C$21</c:f>
              <c:numCache/>
            </c:numRef>
          </c:val>
        </c:ser>
        <c:ser>
          <c:idx val="2"/>
          <c:order val="2"/>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 männl'!$A$16:$A$22</c:f>
              <c:strCache/>
            </c:strRef>
          </c:cat>
          <c:val>
            <c:numRef>
              <c:f>'GYM Ges männl'!$D$16:$D$21</c:f>
              <c:numCache/>
            </c:numRef>
          </c:val>
        </c:ser>
        <c:ser>
          <c:idx val="3"/>
          <c:order val="3"/>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 männl'!$A$16:$A$22</c:f>
              <c:strCache/>
            </c:strRef>
          </c:cat>
          <c:val>
            <c:numRef>
              <c:f>'GYM Ges männl'!$E$16:$E$21</c:f>
              <c:numCache/>
            </c:numRef>
          </c:val>
        </c:ser>
        <c:ser>
          <c:idx val="4"/>
          <c:order val="4"/>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 männl'!$A$16:$A$22</c:f>
              <c:strCache/>
            </c:strRef>
          </c:cat>
          <c:val>
            <c:numRef>
              <c:f>'GYM Ges männl'!$F$16:$F$21</c:f>
              <c:numCache/>
            </c:numRef>
          </c:val>
        </c:ser>
        <c:ser>
          <c:idx val="5"/>
          <c:order val="5"/>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 männl'!$A$16:$A$22</c:f>
              <c:strCache/>
            </c:strRef>
          </c:cat>
          <c:val>
            <c:numRef>
              <c:f>'GYM Ges männl'!$G$16:$G$21</c:f>
              <c:numCache/>
            </c:numRef>
          </c:val>
        </c:ser>
        <c:ser>
          <c:idx val="6"/>
          <c:order val="6"/>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 männl'!$A$16:$A$22</c:f>
              <c:strCache/>
            </c:strRef>
          </c:cat>
          <c:val>
            <c:numRef>
              <c:f>'GYM Ges männl'!$R$16:$R$21</c:f>
              <c:numCache/>
            </c:numRef>
          </c:val>
        </c:ser>
        <c:ser>
          <c:idx val="7"/>
          <c:order val="7"/>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 männl'!$A$16:$A$22</c:f>
              <c:strCache/>
            </c:strRef>
          </c:cat>
          <c:val>
            <c:numRef>
              <c:f>'GYM Ges männl'!$S$16:$S$21</c:f>
              <c:numCache/>
            </c:numRef>
          </c:val>
        </c:ser>
        <c:ser>
          <c:idx val="8"/>
          <c:order val="8"/>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 männl'!$A$16:$A$22</c:f>
              <c:strCache/>
            </c:strRef>
          </c:cat>
          <c:val>
            <c:numRef>
              <c:f>'GYM Ges männl'!$T$16:$T$21</c:f>
              <c:numCache/>
            </c:numRef>
          </c:val>
        </c:ser>
        <c:ser>
          <c:idx val="9"/>
          <c:order val="9"/>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 männl'!$A$16:$A$22</c:f>
              <c:strCache/>
            </c:strRef>
          </c:cat>
          <c:val>
            <c:numRef>
              <c:f>'GYM Ges männl'!$U$16:$U$21</c:f>
              <c:numCache/>
            </c:numRef>
          </c:val>
        </c:ser>
        <c:ser>
          <c:idx val="10"/>
          <c:order val="1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 männl'!$A$16:$A$22</c:f>
              <c:strCache/>
            </c:strRef>
          </c:cat>
          <c:val>
            <c:numRef>
              <c:f>'GYM Ges männl'!$V$16:$V$21</c:f>
              <c:numCache/>
            </c:numRef>
          </c:val>
        </c:ser>
        <c:ser>
          <c:idx val="11"/>
          <c:order val="1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 männl'!$A$16:$A$22</c:f>
              <c:strCache/>
            </c:strRef>
          </c:cat>
          <c:val>
            <c:numRef>
              <c:f>'GYM Ges männl'!$W$16:$W$21</c:f>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Ergebnis der Erststimme</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800000"/>
              </a:solidFill>
            </c:spPr>
          </c:dPt>
          <c:dPt>
            <c:idx val="2"/>
            <c:spPr>
              <a:solidFill>
                <a:srgbClr val="000000"/>
              </a:solidFill>
            </c:spPr>
          </c:dPt>
          <c:dPt>
            <c:idx val="3"/>
            <c:spPr>
              <a:solidFill>
                <a:srgbClr val="FFFF00"/>
              </a:solidFill>
            </c:spPr>
          </c:dPt>
          <c:dPt>
            <c:idx val="4"/>
            <c:spPr>
              <a:solidFill>
                <a:srgbClr val="00FF00"/>
              </a:solidFill>
            </c:spPr>
          </c:dPt>
          <c:dPt>
            <c:idx val="6"/>
            <c:spPr>
              <a:solidFill>
                <a:srgbClr val="C0C0C0"/>
              </a:solidFill>
            </c:spPr>
          </c:dPt>
          <c:dLbls>
            <c:numFmt formatCode="General" sourceLinked="1"/>
            <c:showLegendKey val="0"/>
            <c:showVal val="0"/>
            <c:showBubbleSize val="0"/>
            <c:showCatName val="0"/>
            <c:showSerName val="0"/>
            <c:showLeaderLines val="1"/>
            <c:showPercent val="1"/>
          </c:dLbls>
          <c:cat>
            <c:strRef>
              <c:f>'Kl 9 ges'!$A$16:$A$22</c:f>
              <c:strCache/>
            </c:strRef>
          </c:cat>
          <c:val>
            <c:numRef>
              <c:f>'Kl 9 ges'!$M$16:$M$22</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9 ges'!$A$16:$A$22</c:f>
              <c:strCache/>
            </c:strRef>
          </c:cat>
          <c:val>
            <c:numRef>
              <c:f>'Kl 9 ges'!$C$16:$C$21</c:f>
              <c:numCache/>
            </c:numRef>
          </c:val>
        </c:ser>
        <c:ser>
          <c:idx val="2"/>
          <c:order val="2"/>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9 ges'!$A$16:$A$22</c:f>
              <c:strCache/>
            </c:strRef>
          </c:cat>
          <c:val>
            <c:numRef>
              <c:f>'Kl 9 ges'!$D$16:$D$21</c:f>
              <c:numCache/>
            </c:numRef>
          </c:val>
        </c:ser>
        <c:ser>
          <c:idx val="3"/>
          <c:order val="3"/>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9 ges'!$A$16:$A$22</c:f>
              <c:strCache/>
            </c:strRef>
          </c:cat>
          <c:val>
            <c:numRef>
              <c:f>'Kl 9 ges'!$E$16:$E$21</c:f>
              <c:numCache/>
            </c:numRef>
          </c:val>
        </c:ser>
        <c:ser>
          <c:idx val="4"/>
          <c:order val="4"/>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9 ges'!$A$16:$A$22</c:f>
              <c:strCache/>
            </c:strRef>
          </c:cat>
          <c:val>
            <c:numRef>
              <c:f>'Kl 9 ges'!$F$16:$F$21</c:f>
              <c:numCache/>
            </c:numRef>
          </c:val>
        </c:ser>
        <c:ser>
          <c:idx val="5"/>
          <c:order val="5"/>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9 ges'!$A$16:$A$22</c:f>
              <c:strCache/>
            </c:strRef>
          </c:cat>
          <c:val>
            <c:numRef>
              <c:f>'Kl 9 ges'!$G$16:$G$21</c:f>
              <c:numCache/>
            </c:numRef>
          </c:val>
        </c:ser>
        <c:ser>
          <c:idx val="6"/>
          <c:order val="6"/>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9 ges'!$A$16:$A$22</c:f>
              <c:strCache/>
            </c:strRef>
          </c:cat>
          <c:val>
            <c:numRef>
              <c:f>'Kl 9 ges'!$H$16:$H$21</c:f>
              <c:numCache/>
            </c:numRef>
          </c:val>
        </c:ser>
        <c:ser>
          <c:idx val="7"/>
          <c:order val="7"/>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9 ges'!$A$16:$A$22</c:f>
              <c:strCache/>
            </c:strRef>
          </c:cat>
          <c:val>
            <c:numRef>
              <c:f>'Kl 9 ges'!$I$16:$I$21</c:f>
              <c:numCache/>
            </c:numRef>
          </c:val>
        </c:ser>
        <c:ser>
          <c:idx val="8"/>
          <c:order val="8"/>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9 ges'!$A$16:$A$22</c:f>
              <c:strCache/>
            </c:strRef>
          </c:cat>
          <c:val>
            <c:numRef>
              <c:f>'Kl 9 ges'!$J$16:$J$21</c:f>
              <c:numCache/>
            </c:numRef>
          </c:val>
        </c:ser>
        <c:ser>
          <c:idx val="9"/>
          <c:order val="9"/>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9 ges'!$A$16:$A$22</c:f>
              <c:strCache/>
            </c:strRef>
          </c:cat>
          <c:val>
            <c:numRef>
              <c:f>'Kl 9 ges'!$K$16:$K$21</c:f>
              <c:numCache/>
            </c:numRef>
          </c:val>
        </c:ser>
        <c:ser>
          <c:idx val="10"/>
          <c:order val="1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9 ges'!$A$16:$A$22</c:f>
              <c:strCache/>
            </c:strRef>
          </c:cat>
          <c:val>
            <c:numRef>
              <c:f>'Kl 9 ges'!$L$16:$L$21</c:f>
              <c:numCache/>
            </c:numRef>
          </c:val>
        </c:ser>
        <c:ser>
          <c:idx val="11"/>
          <c:order val="1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9 ges'!$A$16:$A$22</c:f>
              <c:strCache/>
            </c:strRef>
          </c:cat>
          <c:val>
            <c:numRef>
              <c:f>'Kl 9 ges'!$M$16:$M$21</c:f>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Ergebnis der Zweitstimme</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800000"/>
              </a:solidFill>
            </c:spPr>
          </c:dPt>
          <c:dPt>
            <c:idx val="2"/>
            <c:spPr>
              <a:solidFill>
                <a:srgbClr val="000000"/>
              </a:solidFill>
            </c:spPr>
          </c:dPt>
          <c:dPt>
            <c:idx val="3"/>
            <c:spPr>
              <a:solidFill>
                <a:srgbClr val="FFFF00"/>
              </a:solidFill>
            </c:spPr>
          </c:dPt>
          <c:dPt>
            <c:idx val="4"/>
            <c:spPr>
              <a:solidFill>
                <a:srgbClr val="00FF00"/>
              </a:solidFill>
            </c:spPr>
          </c:dPt>
          <c:dPt>
            <c:idx val="10"/>
            <c:spPr>
              <a:solidFill>
                <a:srgbClr val="C0C0C0"/>
              </a:solidFill>
            </c:spPr>
          </c:dPt>
          <c:dLbls>
            <c:numFmt formatCode="General" sourceLinked="1"/>
            <c:showLegendKey val="0"/>
            <c:showVal val="0"/>
            <c:showBubbleSize val="0"/>
            <c:showCatName val="0"/>
            <c:showSerName val="0"/>
            <c:showLeaderLines val="1"/>
            <c:showPercent val="1"/>
          </c:dLbls>
          <c:cat>
            <c:strRef>
              <c:f>'Kl 10 ges'!$A$34:$A$44</c:f>
              <c:strCache/>
            </c:strRef>
          </c:cat>
          <c:val>
            <c:numRef>
              <c:f>'Kl 10 ges'!$M$34:$M$44</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10 ges'!$A$34:$A$44</c:f>
              <c:strCache/>
            </c:strRef>
          </c:cat>
          <c:val>
            <c:numRef>
              <c:f>'Kl 10 ges'!$C$34:$C$43</c:f>
              <c:numCache/>
            </c:numRef>
          </c:val>
        </c:ser>
        <c:ser>
          <c:idx val="2"/>
          <c:order val="2"/>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10 ges'!$A$34:$A$44</c:f>
              <c:strCache/>
            </c:strRef>
          </c:cat>
          <c:val>
            <c:numRef>
              <c:f>'Kl 10 ges'!$D$34:$D$43</c:f>
              <c:numCache/>
            </c:numRef>
          </c:val>
        </c:ser>
        <c:ser>
          <c:idx val="3"/>
          <c:order val="3"/>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10 ges'!$A$34:$A$44</c:f>
              <c:strCache/>
            </c:strRef>
          </c:cat>
          <c:val>
            <c:numRef>
              <c:f>'Kl 10 ges'!$E$34:$E$43</c:f>
              <c:numCache/>
            </c:numRef>
          </c:val>
        </c:ser>
        <c:ser>
          <c:idx val="4"/>
          <c:order val="4"/>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10 ges'!$A$34:$A$44</c:f>
              <c:strCache/>
            </c:strRef>
          </c:cat>
          <c:val>
            <c:numRef>
              <c:f>'Kl 10 ges'!$F$34:$F$43</c:f>
              <c:numCache/>
            </c:numRef>
          </c:val>
        </c:ser>
        <c:ser>
          <c:idx val="5"/>
          <c:order val="5"/>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10 ges'!$A$34:$A$44</c:f>
              <c:strCache/>
            </c:strRef>
          </c:cat>
          <c:val>
            <c:numRef>
              <c:f>'Kl 10 ges'!$G$34:$G$43</c:f>
              <c:numCache/>
            </c:numRef>
          </c:val>
        </c:ser>
        <c:ser>
          <c:idx val="6"/>
          <c:order val="6"/>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10 ges'!$A$34:$A$44</c:f>
              <c:strCache/>
            </c:strRef>
          </c:cat>
          <c:val>
            <c:numRef>
              <c:f>'Kl 10 ges'!$H$34:$H$43</c:f>
              <c:numCache/>
            </c:numRef>
          </c:val>
        </c:ser>
        <c:ser>
          <c:idx val="7"/>
          <c:order val="7"/>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10 ges'!$A$34:$A$44</c:f>
              <c:strCache/>
            </c:strRef>
          </c:cat>
          <c:val>
            <c:numRef>
              <c:f>'Kl 10 ges'!$I$34:$I$43</c:f>
              <c:numCache/>
            </c:numRef>
          </c:val>
        </c:ser>
        <c:ser>
          <c:idx val="8"/>
          <c:order val="8"/>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10 ges'!$A$34:$A$44</c:f>
              <c:strCache/>
            </c:strRef>
          </c:cat>
          <c:val>
            <c:numRef>
              <c:f>'Kl 10 ges'!$J$34:$J$43</c:f>
              <c:numCache/>
            </c:numRef>
          </c:val>
        </c:ser>
        <c:ser>
          <c:idx val="9"/>
          <c:order val="9"/>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10 ges'!$A$34:$A$44</c:f>
              <c:strCache/>
            </c:strRef>
          </c:cat>
          <c:val>
            <c:numRef>
              <c:f>'Kl 10 ges'!$K$34:$K$43</c:f>
              <c:numCache/>
            </c:numRef>
          </c:val>
        </c:ser>
        <c:ser>
          <c:idx val="10"/>
          <c:order val="1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10 ges'!$A$34:$A$44</c:f>
              <c:strCache/>
            </c:strRef>
          </c:cat>
          <c:val>
            <c:numRef>
              <c:f>'Kl 10 ges'!$L$34:$L$43</c:f>
              <c:numCache/>
            </c:numRef>
          </c:val>
        </c:ser>
        <c:ser>
          <c:idx val="11"/>
          <c:order val="1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10 ges'!$A$34:$A$44</c:f>
              <c:strCache/>
            </c:strRef>
          </c:cat>
          <c:val>
            <c:numRef>
              <c:f>'Kl 10 ges'!$M$34:$M$43</c:f>
              <c:numCache/>
            </c:numRef>
          </c:val>
        </c:ser>
        <c:ser>
          <c:idx val="12"/>
          <c:order val="12"/>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10 ges'!$A$34:$A$44</c:f>
              <c:strCache/>
            </c:strRef>
          </c:cat>
          <c:val>
            <c:numRef>
              <c:f>'Kl 10 ges'!$N$34:$N$43</c:f>
              <c:numCache/>
            </c:numRef>
          </c:val>
        </c:ser>
        <c:ser>
          <c:idx val="13"/>
          <c:order val="13"/>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10 ges'!$A$34:$A$44</c:f>
              <c:strCache/>
            </c:strRef>
          </c:cat>
          <c:val>
            <c:numRef>
              <c:f>'Kl 10 ges'!$O$34:$O$43</c:f>
              <c:numCache/>
            </c:numRef>
          </c:val>
        </c:ser>
        <c:ser>
          <c:idx val="14"/>
          <c:order val="14"/>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10 ges'!$A$34:$A$44</c:f>
              <c:strCache/>
            </c:strRef>
          </c:cat>
          <c:val>
            <c:numRef>
              <c:f>'Kl 10 ges'!$P$34:$P$43</c:f>
              <c:numCache/>
            </c:numRef>
          </c:val>
        </c:ser>
        <c:ser>
          <c:idx val="15"/>
          <c:order val="15"/>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10 ges'!$A$34:$A$44</c:f>
              <c:strCache/>
            </c:strRef>
          </c:cat>
          <c:val>
            <c:numRef>
              <c:f>'Kl 10 ges'!$Q$34:$Q$43</c:f>
              <c:numCache/>
            </c:numRef>
          </c:val>
        </c:ser>
        <c:ser>
          <c:idx val="16"/>
          <c:order val="16"/>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10 ges'!$A$34:$A$44</c:f>
              <c:strCache/>
            </c:strRef>
          </c:cat>
          <c:val>
            <c:numRef>
              <c:f>'Kl 10 ges'!$R$34:$R$43</c:f>
              <c:numCache/>
            </c:numRef>
          </c:val>
        </c:ser>
        <c:ser>
          <c:idx val="17"/>
          <c:order val="17"/>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10 ges'!$A$34:$A$44</c:f>
              <c:strCache/>
            </c:strRef>
          </c:cat>
          <c:val>
            <c:numRef>
              <c:f>'Kl 10 ges'!$S$34:$S$43</c:f>
              <c:numCache/>
            </c:numRef>
          </c:val>
        </c:ser>
        <c:ser>
          <c:idx val="18"/>
          <c:order val="18"/>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10 ges'!$A$34:$A$44</c:f>
              <c:strCache/>
            </c:strRef>
          </c:cat>
          <c:val>
            <c:numRef>
              <c:f>'Kl 10 ges'!$T$34:$T$43</c:f>
              <c:numCache/>
            </c:numRef>
          </c:val>
        </c:ser>
        <c:ser>
          <c:idx val="19"/>
          <c:order val="19"/>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10 ges'!$A$34:$A$44</c:f>
              <c:strCache/>
            </c:strRef>
          </c:cat>
          <c:val>
            <c:numRef>
              <c:f>'Kl 10 ges'!$U$34:$U$43</c:f>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Ergebnis der Erststimme</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800000"/>
              </a:solidFill>
            </c:spPr>
          </c:dPt>
          <c:dPt>
            <c:idx val="2"/>
            <c:spPr>
              <a:solidFill>
                <a:srgbClr val="000000"/>
              </a:solidFill>
            </c:spPr>
          </c:dPt>
          <c:dPt>
            <c:idx val="3"/>
            <c:spPr>
              <a:solidFill>
                <a:srgbClr val="FFFF00"/>
              </a:solidFill>
            </c:spPr>
          </c:dPt>
          <c:dPt>
            <c:idx val="4"/>
            <c:spPr>
              <a:solidFill>
                <a:srgbClr val="00FF00"/>
              </a:solidFill>
            </c:spPr>
          </c:dPt>
          <c:dPt>
            <c:idx val="6"/>
            <c:spPr>
              <a:solidFill>
                <a:srgbClr val="C0C0C0"/>
              </a:solidFill>
            </c:spPr>
          </c:dPt>
          <c:dLbls>
            <c:numFmt formatCode="General" sourceLinked="1"/>
            <c:showLegendKey val="0"/>
            <c:showVal val="0"/>
            <c:showBubbleSize val="0"/>
            <c:showCatName val="0"/>
            <c:showSerName val="0"/>
            <c:showLeaderLines val="1"/>
            <c:showPercent val="1"/>
          </c:dLbls>
          <c:cat>
            <c:strRef>
              <c:f>'Kl 10 ges'!$A$16:$A$22</c:f>
              <c:strCache/>
            </c:strRef>
          </c:cat>
          <c:val>
            <c:numRef>
              <c:f>'Kl 10 ges'!$M$16:$M$22</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10 ges'!$A$16:$A$22</c:f>
              <c:strCache/>
            </c:strRef>
          </c:cat>
          <c:val>
            <c:numRef>
              <c:f>'Kl 10 ges'!$C$16:$C$21</c:f>
              <c:numCache/>
            </c:numRef>
          </c:val>
        </c:ser>
        <c:ser>
          <c:idx val="2"/>
          <c:order val="2"/>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10 ges'!$A$16:$A$22</c:f>
              <c:strCache/>
            </c:strRef>
          </c:cat>
          <c:val>
            <c:numRef>
              <c:f>'Kl 10 ges'!$D$16:$D$21</c:f>
              <c:numCache/>
            </c:numRef>
          </c:val>
        </c:ser>
        <c:ser>
          <c:idx val="3"/>
          <c:order val="3"/>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10 ges'!$A$16:$A$22</c:f>
              <c:strCache/>
            </c:strRef>
          </c:cat>
          <c:val>
            <c:numRef>
              <c:f>'Kl 10 ges'!$E$16:$E$21</c:f>
              <c:numCache/>
            </c:numRef>
          </c:val>
        </c:ser>
        <c:ser>
          <c:idx val="4"/>
          <c:order val="4"/>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10 ges'!$A$16:$A$22</c:f>
              <c:strCache/>
            </c:strRef>
          </c:cat>
          <c:val>
            <c:numRef>
              <c:f>'Kl 10 ges'!$F$16:$F$21</c:f>
              <c:numCache/>
            </c:numRef>
          </c:val>
        </c:ser>
        <c:ser>
          <c:idx val="5"/>
          <c:order val="5"/>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10 ges'!$A$16:$A$22</c:f>
              <c:strCache/>
            </c:strRef>
          </c:cat>
          <c:val>
            <c:numRef>
              <c:f>'Kl 10 ges'!$G$16:$G$21</c:f>
              <c:numCache/>
            </c:numRef>
          </c:val>
        </c:ser>
        <c:ser>
          <c:idx val="6"/>
          <c:order val="6"/>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10 ges'!$A$16:$A$22</c:f>
              <c:strCache/>
            </c:strRef>
          </c:cat>
          <c:val>
            <c:numRef>
              <c:f>'Kl 10 ges'!$H$16:$H$21</c:f>
              <c:numCache/>
            </c:numRef>
          </c:val>
        </c:ser>
        <c:ser>
          <c:idx val="7"/>
          <c:order val="7"/>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10 ges'!$A$16:$A$22</c:f>
              <c:strCache/>
            </c:strRef>
          </c:cat>
          <c:val>
            <c:numRef>
              <c:f>'Kl 10 ges'!$I$16:$I$21</c:f>
              <c:numCache/>
            </c:numRef>
          </c:val>
        </c:ser>
        <c:ser>
          <c:idx val="8"/>
          <c:order val="8"/>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10 ges'!$A$16:$A$22</c:f>
              <c:strCache/>
            </c:strRef>
          </c:cat>
          <c:val>
            <c:numRef>
              <c:f>'Kl 10 ges'!$J$16:$J$21</c:f>
              <c:numCache/>
            </c:numRef>
          </c:val>
        </c:ser>
        <c:ser>
          <c:idx val="9"/>
          <c:order val="9"/>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10 ges'!$A$16:$A$22</c:f>
              <c:strCache/>
            </c:strRef>
          </c:cat>
          <c:val>
            <c:numRef>
              <c:f>'Kl 10 ges'!$K$16:$K$21</c:f>
              <c:numCache/>
            </c:numRef>
          </c:val>
        </c:ser>
        <c:ser>
          <c:idx val="10"/>
          <c:order val="1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10 ges'!$A$16:$A$22</c:f>
              <c:strCache/>
            </c:strRef>
          </c:cat>
          <c:val>
            <c:numRef>
              <c:f>'Kl 10 ges'!$L$16:$L$21</c:f>
              <c:numCache/>
            </c:numRef>
          </c:val>
        </c:ser>
        <c:ser>
          <c:idx val="11"/>
          <c:order val="1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10 ges'!$A$16:$A$22</c:f>
              <c:strCache/>
            </c:strRef>
          </c:cat>
          <c:val>
            <c:numRef>
              <c:f>'Kl 10 ges'!$M$16:$M$21</c:f>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Ergebnis der Zweitstimme</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800000"/>
              </a:solidFill>
            </c:spPr>
          </c:dPt>
          <c:dPt>
            <c:idx val="2"/>
            <c:spPr>
              <a:solidFill>
                <a:srgbClr val="000000"/>
              </a:solidFill>
            </c:spPr>
          </c:dPt>
          <c:dPt>
            <c:idx val="3"/>
            <c:spPr>
              <a:solidFill>
                <a:srgbClr val="FFFF00"/>
              </a:solidFill>
            </c:spPr>
          </c:dPt>
          <c:dPt>
            <c:idx val="10"/>
            <c:spPr>
              <a:solidFill>
                <a:srgbClr val="C0C0C0"/>
              </a:solidFill>
            </c:spPr>
          </c:dPt>
          <c:dLbls>
            <c:numFmt formatCode="General" sourceLinked="1"/>
            <c:showLegendKey val="0"/>
            <c:showVal val="0"/>
            <c:showBubbleSize val="0"/>
            <c:showCatName val="0"/>
            <c:showSerName val="0"/>
            <c:showLeaderLines val="1"/>
            <c:showPercent val="1"/>
          </c:dLbls>
          <c:cat>
            <c:strRef>
              <c:f>'Kl 11 ges'!$A$34:$A$44</c:f>
              <c:strCache/>
            </c:strRef>
          </c:cat>
          <c:val>
            <c:numRef>
              <c:f>'Kl 11 ges'!$M$34:$M$44</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11 ges'!$A$34:$A$44</c:f>
              <c:strCache/>
            </c:strRef>
          </c:cat>
          <c:val>
            <c:numRef>
              <c:f>'Kl 11 ges'!$C$34:$C$43</c:f>
              <c:numCache/>
            </c:numRef>
          </c:val>
        </c:ser>
        <c:ser>
          <c:idx val="2"/>
          <c:order val="2"/>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11 ges'!$A$34:$A$44</c:f>
              <c:strCache/>
            </c:strRef>
          </c:cat>
          <c:val>
            <c:numRef>
              <c:f>'Kl 11 ges'!$D$34:$D$43</c:f>
              <c:numCache/>
            </c:numRef>
          </c:val>
        </c:ser>
        <c:ser>
          <c:idx val="3"/>
          <c:order val="3"/>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11 ges'!$A$34:$A$44</c:f>
              <c:strCache/>
            </c:strRef>
          </c:cat>
          <c:val>
            <c:numRef>
              <c:f>'Kl 11 ges'!$E$34:$E$43</c:f>
              <c:numCache/>
            </c:numRef>
          </c:val>
        </c:ser>
        <c:ser>
          <c:idx val="4"/>
          <c:order val="4"/>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11 ges'!$A$34:$A$44</c:f>
              <c:strCache/>
            </c:strRef>
          </c:cat>
          <c:val>
            <c:numRef>
              <c:f>'Kl 11 ges'!$F$34:$F$43</c:f>
              <c:numCache/>
            </c:numRef>
          </c:val>
        </c:ser>
        <c:ser>
          <c:idx val="5"/>
          <c:order val="5"/>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11 ges'!$A$34:$A$44</c:f>
              <c:strCache/>
            </c:strRef>
          </c:cat>
          <c:val>
            <c:numRef>
              <c:f>'Kl 11 ges'!$G$34:$G$43</c:f>
              <c:numCache/>
            </c:numRef>
          </c:val>
        </c:ser>
        <c:ser>
          <c:idx val="6"/>
          <c:order val="6"/>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11 ges'!$A$34:$A$44</c:f>
              <c:strCache/>
            </c:strRef>
          </c:cat>
          <c:val>
            <c:numRef>
              <c:f>'Kl 11 ges'!$H$34:$H$43</c:f>
              <c:numCache/>
            </c:numRef>
          </c:val>
        </c:ser>
        <c:ser>
          <c:idx val="7"/>
          <c:order val="7"/>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11 ges'!$A$34:$A$44</c:f>
              <c:strCache/>
            </c:strRef>
          </c:cat>
          <c:val>
            <c:numRef>
              <c:f>'Kl 11 ges'!$I$34:$I$43</c:f>
              <c:numCache/>
            </c:numRef>
          </c:val>
        </c:ser>
        <c:ser>
          <c:idx val="8"/>
          <c:order val="8"/>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11 ges'!$A$34:$A$44</c:f>
              <c:strCache/>
            </c:strRef>
          </c:cat>
          <c:val>
            <c:numRef>
              <c:f>'Kl 11 ges'!$J$34:$J$43</c:f>
              <c:numCache/>
            </c:numRef>
          </c:val>
        </c:ser>
        <c:ser>
          <c:idx val="9"/>
          <c:order val="9"/>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11 ges'!$A$34:$A$44</c:f>
              <c:strCache/>
            </c:strRef>
          </c:cat>
          <c:val>
            <c:numRef>
              <c:f>'Kl 11 ges'!$K$34:$K$43</c:f>
              <c:numCache/>
            </c:numRef>
          </c:val>
        </c:ser>
        <c:ser>
          <c:idx val="10"/>
          <c:order val="1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11 ges'!$A$34:$A$44</c:f>
              <c:strCache/>
            </c:strRef>
          </c:cat>
          <c:val>
            <c:numRef>
              <c:f>'Kl 11 ges'!$L$34:$L$43</c:f>
              <c:numCache/>
            </c:numRef>
          </c:val>
        </c:ser>
        <c:ser>
          <c:idx val="11"/>
          <c:order val="1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11 ges'!$A$34:$A$44</c:f>
              <c:strCache/>
            </c:strRef>
          </c:cat>
          <c:val>
            <c:numRef>
              <c:f>'Kl 11 ges'!$M$34:$M$43</c:f>
              <c:numCache/>
            </c:numRef>
          </c:val>
        </c:ser>
        <c:ser>
          <c:idx val="12"/>
          <c:order val="12"/>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11 ges'!$A$34:$A$44</c:f>
              <c:strCache/>
            </c:strRef>
          </c:cat>
          <c:val>
            <c:numRef>
              <c:f>'Kl 11 ges'!$N$34:$N$43</c:f>
              <c:numCache/>
            </c:numRef>
          </c:val>
        </c:ser>
        <c:ser>
          <c:idx val="13"/>
          <c:order val="13"/>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11 ges'!$A$34:$A$44</c:f>
              <c:strCache/>
            </c:strRef>
          </c:cat>
          <c:val>
            <c:numRef>
              <c:f>'Kl 11 ges'!$O$34:$O$43</c:f>
              <c:numCache/>
            </c:numRef>
          </c:val>
        </c:ser>
        <c:ser>
          <c:idx val="14"/>
          <c:order val="14"/>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11 ges'!$A$34:$A$44</c:f>
              <c:strCache/>
            </c:strRef>
          </c:cat>
          <c:val>
            <c:numRef>
              <c:f>'Kl 11 ges'!$P$34:$P$43</c:f>
              <c:numCache/>
            </c:numRef>
          </c:val>
        </c:ser>
        <c:ser>
          <c:idx val="15"/>
          <c:order val="15"/>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11 ges'!$A$34:$A$44</c:f>
              <c:strCache/>
            </c:strRef>
          </c:cat>
          <c:val>
            <c:numRef>
              <c:f>'Kl 11 ges'!$Q$34:$Q$43</c:f>
              <c:numCache/>
            </c:numRef>
          </c:val>
        </c:ser>
        <c:ser>
          <c:idx val="16"/>
          <c:order val="16"/>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11 ges'!$A$34:$A$44</c:f>
              <c:strCache/>
            </c:strRef>
          </c:cat>
          <c:val>
            <c:numRef>
              <c:f>'Kl 11 ges'!$R$34:$R$43</c:f>
              <c:numCache/>
            </c:numRef>
          </c:val>
        </c:ser>
        <c:ser>
          <c:idx val="17"/>
          <c:order val="17"/>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11 ges'!$A$34:$A$44</c:f>
              <c:strCache/>
            </c:strRef>
          </c:cat>
          <c:val>
            <c:numRef>
              <c:f>'Kl 11 ges'!$S$34:$S$43</c:f>
              <c:numCache/>
            </c:numRef>
          </c:val>
        </c:ser>
        <c:ser>
          <c:idx val="18"/>
          <c:order val="18"/>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11 ges'!$A$34:$A$44</c:f>
              <c:strCache/>
            </c:strRef>
          </c:cat>
          <c:val>
            <c:numRef>
              <c:f>'Kl 11 ges'!$T$34:$T$43</c:f>
              <c:numCache/>
            </c:numRef>
          </c:val>
        </c:ser>
        <c:ser>
          <c:idx val="19"/>
          <c:order val="19"/>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11 ges'!$A$34:$A$44</c:f>
              <c:strCache/>
            </c:strRef>
          </c:cat>
          <c:val>
            <c:numRef>
              <c:f>'Kl 11 ges'!$U$34:$U$43</c:f>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Ergebnis der Erststimme</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800000"/>
              </a:solidFill>
            </c:spPr>
          </c:dPt>
          <c:dPt>
            <c:idx val="2"/>
            <c:spPr>
              <a:solidFill>
                <a:srgbClr val="000000"/>
              </a:solidFill>
            </c:spPr>
          </c:dPt>
          <c:dPt>
            <c:idx val="3"/>
            <c:spPr>
              <a:solidFill>
                <a:srgbClr val="FFFF00"/>
              </a:solidFill>
            </c:spPr>
          </c:dPt>
          <c:dPt>
            <c:idx val="4"/>
            <c:spPr>
              <a:solidFill>
                <a:srgbClr val="00FF00"/>
              </a:solidFill>
            </c:spPr>
          </c:dPt>
          <c:dLbls>
            <c:numFmt formatCode="General" sourceLinked="1"/>
            <c:showLegendKey val="0"/>
            <c:showVal val="0"/>
            <c:showBubbleSize val="0"/>
            <c:showCatName val="0"/>
            <c:showSerName val="0"/>
            <c:showLeaderLines val="1"/>
            <c:showPercent val="1"/>
          </c:dLbls>
          <c:cat>
            <c:strRef>
              <c:f>'Kl 11 ges'!$A$16:$A$22</c:f>
              <c:strCache/>
            </c:strRef>
          </c:cat>
          <c:val>
            <c:numRef>
              <c:f>'Kl 11 ges'!$M$16:$M$22</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11 ges'!$A$16:$A$22</c:f>
              <c:strCache/>
            </c:strRef>
          </c:cat>
          <c:val>
            <c:numRef>
              <c:f>'Kl 11 ges'!$C$16:$C$21</c:f>
              <c:numCache/>
            </c:numRef>
          </c:val>
        </c:ser>
        <c:ser>
          <c:idx val="2"/>
          <c:order val="2"/>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11 ges'!$A$16:$A$22</c:f>
              <c:strCache/>
            </c:strRef>
          </c:cat>
          <c:val>
            <c:numRef>
              <c:f>'Kl 11 ges'!$D$16:$D$21</c:f>
              <c:numCache/>
            </c:numRef>
          </c:val>
        </c:ser>
        <c:ser>
          <c:idx val="3"/>
          <c:order val="3"/>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11 ges'!$A$16:$A$22</c:f>
              <c:strCache/>
            </c:strRef>
          </c:cat>
          <c:val>
            <c:numRef>
              <c:f>'Kl 11 ges'!$E$16:$E$21</c:f>
              <c:numCache/>
            </c:numRef>
          </c:val>
        </c:ser>
        <c:ser>
          <c:idx val="4"/>
          <c:order val="4"/>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11 ges'!$A$16:$A$22</c:f>
              <c:strCache/>
            </c:strRef>
          </c:cat>
          <c:val>
            <c:numRef>
              <c:f>'Kl 11 ges'!$F$16:$F$21</c:f>
              <c:numCache/>
            </c:numRef>
          </c:val>
        </c:ser>
        <c:ser>
          <c:idx val="5"/>
          <c:order val="5"/>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11 ges'!$A$16:$A$22</c:f>
              <c:strCache/>
            </c:strRef>
          </c:cat>
          <c:val>
            <c:numRef>
              <c:f>'Kl 11 ges'!$G$16:$G$21</c:f>
              <c:numCache/>
            </c:numRef>
          </c:val>
        </c:ser>
        <c:ser>
          <c:idx val="6"/>
          <c:order val="6"/>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11 ges'!$A$16:$A$22</c:f>
              <c:strCache/>
            </c:strRef>
          </c:cat>
          <c:val>
            <c:numRef>
              <c:f>'Kl 11 ges'!$H$16:$H$21</c:f>
              <c:numCache/>
            </c:numRef>
          </c:val>
        </c:ser>
        <c:ser>
          <c:idx val="7"/>
          <c:order val="7"/>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11 ges'!$A$16:$A$22</c:f>
              <c:strCache/>
            </c:strRef>
          </c:cat>
          <c:val>
            <c:numRef>
              <c:f>'Kl 11 ges'!$I$16:$I$21</c:f>
              <c:numCache/>
            </c:numRef>
          </c:val>
        </c:ser>
        <c:ser>
          <c:idx val="8"/>
          <c:order val="8"/>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11 ges'!$A$16:$A$22</c:f>
              <c:strCache/>
            </c:strRef>
          </c:cat>
          <c:val>
            <c:numRef>
              <c:f>'Kl 11 ges'!$J$16:$J$21</c:f>
              <c:numCache/>
            </c:numRef>
          </c:val>
        </c:ser>
        <c:ser>
          <c:idx val="9"/>
          <c:order val="9"/>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11 ges'!$A$16:$A$22</c:f>
              <c:strCache/>
            </c:strRef>
          </c:cat>
          <c:val>
            <c:numRef>
              <c:f>'Kl 11 ges'!$K$16:$K$21</c:f>
              <c:numCache/>
            </c:numRef>
          </c:val>
        </c:ser>
        <c:ser>
          <c:idx val="10"/>
          <c:order val="1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11 ges'!$A$16:$A$22</c:f>
              <c:strCache/>
            </c:strRef>
          </c:cat>
          <c:val>
            <c:numRef>
              <c:f>'Kl 11 ges'!$L$16:$L$21</c:f>
              <c:numCache/>
            </c:numRef>
          </c:val>
        </c:ser>
        <c:ser>
          <c:idx val="11"/>
          <c:order val="1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11 ges'!$A$16:$A$22</c:f>
              <c:strCache/>
            </c:strRef>
          </c:cat>
          <c:val>
            <c:numRef>
              <c:f>'Kl 11 ges'!$M$16:$M$21</c:f>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Ergebnis der Zweitstimme</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2"/>
            <c:spPr>
              <a:solidFill>
                <a:srgbClr val="000000"/>
              </a:solidFill>
            </c:spPr>
          </c:dPt>
          <c:dPt>
            <c:idx val="3"/>
            <c:spPr>
              <a:solidFill>
                <a:srgbClr val="FFFF00"/>
              </a:solidFill>
            </c:spPr>
          </c:dPt>
          <c:dPt>
            <c:idx val="4"/>
            <c:spPr>
              <a:solidFill>
                <a:srgbClr val="00FF00"/>
              </a:solidFill>
            </c:spPr>
          </c:dPt>
          <c:dPt>
            <c:idx val="10"/>
            <c:spPr>
              <a:solidFill>
                <a:srgbClr val="C0C0C0"/>
              </a:solidFill>
            </c:spPr>
          </c:dPt>
          <c:dLbls>
            <c:numFmt formatCode="General" sourceLinked="1"/>
            <c:showLegendKey val="0"/>
            <c:showVal val="0"/>
            <c:showBubbleSize val="0"/>
            <c:showCatName val="0"/>
            <c:showSerName val="0"/>
            <c:showLeaderLines val="1"/>
            <c:showPercent val="1"/>
          </c:dLbls>
          <c:cat>
            <c:strRef>
              <c:f>'Kl 12 ges'!$A$34:$A$44</c:f>
              <c:strCache/>
            </c:strRef>
          </c:cat>
          <c:val>
            <c:numRef>
              <c:f>'Kl 12 ges'!$M$34:$M$44</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12 ges'!$A$34:$A$44</c:f>
              <c:strCache/>
            </c:strRef>
          </c:cat>
          <c:val>
            <c:numRef>
              <c:f>'Kl 12 ges'!$C$34:$C$43</c:f>
              <c:numCache/>
            </c:numRef>
          </c:val>
        </c:ser>
        <c:ser>
          <c:idx val="2"/>
          <c:order val="2"/>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12 ges'!$A$34:$A$44</c:f>
              <c:strCache/>
            </c:strRef>
          </c:cat>
          <c:val>
            <c:numRef>
              <c:f>'Kl 12 ges'!$D$34:$D$43</c:f>
              <c:numCache/>
            </c:numRef>
          </c:val>
        </c:ser>
        <c:ser>
          <c:idx val="3"/>
          <c:order val="3"/>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12 ges'!$A$34:$A$44</c:f>
              <c:strCache/>
            </c:strRef>
          </c:cat>
          <c:val>
            <c:numRef>
              <c:f>'Kl 12 ges'!$E$34:$E$43</c:f>
              <c:numCache/>
            </c:numRef>
          </c:val>
        </c:ser>
        <c:ser>
          <c:idx val="4"/>
          <c:order val="4"/>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12 ges'!$A$34:$A$44</c:f>
              <c:strCache/>
            </c:strRef>
          </c:cat>
          <c:val>
            <c:numRef>
              <c:f>'Kl 12 ges'!$F$34:$F$43</c:f>
              <c:numCache/>
            </c:numRef>
          </c:val>
        </c:ser>
        <c:ser>
          <c:idx val="5"/>
          <c:order val="5"/>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12 ges'!$A$34:$A$44</c:f>
              <c:strCache/>
            </c:strRef>
          </c:cat>
          <c:val>
            <c:numRef>
              <c:f>'Kl 12 ges'!$G$34:$G$43</c:f>
              <c:numCache/>
            </c:numRef>
          </c:val>
        </c:ser>
        <c:ser>
          <c:idx val="6"/>
          <c:order val="6"/>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12 ges'!$A$34:$A$44</c:f>
              <c:strCache/>
            </c:strRef>
          </c:cat>
          <c:val>
            <c:numRef>
              <c:f>'Kl 12 ges'!$H$34:$H$43</c:f>
              <c:numCache/>
            </c:numRef>
          </c:val>
        </c:ser>
        <c:ser>
          <c:idx val="7"/>
          <c:order val="7"/>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12 ges'!$A$34:$A$44</c:f>
              <c:strCache/>
            </c:strRef>
          </c:cat>
          <c:val>
            <c:numRef>
              <c:f>'Kl 12 ges'!$I$34:$I$43</c:f>
              <c:numCache/>
            </c:numRef>
          </c:val>
        </c:ser>
        <c:ser>
          <c:idx val="8"/>
          <c:order val="8"/>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12 ges'!$A$34:$A$44</c:f>
              <c:strCache/>
            </c:strRef>
          </c:cat>
          <c:val>
            <c:numRef>
              <c:f>'Kl 12 ges'!$J$34:$J$43</c:f>
              <c:numCache/>
            </c:numRef>
          </c:val>
        </c:ser>
        <c:ser>
          <c:idx val="9"/>
          <c:order val="9"/>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12 ges'!$A$34:$A$44</c:f>
              <c:strCache/>
            </c:strRef>
          </c:cat>
          <c:val>
            <c:numRef>
              <c:f>'Kl 12 ges'!$K$34:$K$43</c:f>
              <c:numCache/>
            </c:numRef>
          </c:val>
        </c:ser>
        <c:ser>
          <c:idx val="10"/>
          <c:order val="1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12 ges'!$A$34:$A$44</c:f>
              <c:strCache/>
            </c:strRef>
          </c:cat>
          <c:val>
            <c:numRef>
              <c:f>'Kl 12 ges'!$L$34:$L$43</c:f>
              <c:numCache/>
            </c:numRef>
          </c:val>
        </c:ser>
        <c:ser>
          <c:idx val="11"/>
          <c:order val="1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12 ges'!$A$34:$A$44</c:f>
              <c:strCache/>
            </c:strRef>
          </c:cat>
          <c:val>
            <c:numRef>
              <c:f>'Kl 12 ges'!$M$34:$M$43</c:f>
              <c:numCache/>
            </c:numRef>
          </c:val>
        </c:ser>
        <c:ser>
          <c:idx val="12"/>
          <c:order val="12"/>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12 ges'!$A$34:$A$44</c:f>
              <c:strCache/>
            </c:strRef>
          </c:cat>
          <c:val>
            <c:numRef>
              <c:f>'Kl 12 ges'!$N$34:$N$43</c:f>
              <c:numCache/>
            </c:numRef>
          </c:val>
        </c:ser>
        <c:ser>
          <c:idx val="13"/>
          <c:order val="13"/>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12 ges'!$A$34:$A$44</c:f>
              <c:strCache/>
            </c:strRef>
          </c:cat>
          <c:val>
            <c:numRef>
              <c:f>'Kl 12 ges'!$O$34:$O$43</c:f>
              <c:numCache/>
            </c:numRef>
          </c:val>
        </c:ser>
        <c:ser>
          <c:idx val="14"/>
          <c:order val="14"/>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12 ges'!$A$34:$A$44</c:f>
              <c:strCache/>
            </c:strRef>
          </c:cat>
          <c:val>
            <c:numRef>
              <c:f>'Kl 12 ges'!$P$34:$P$43</c:f>
              <c:numCache/>
            </c:numRef>
          </c:val>
        </c:ser>
        <c:ser>
          <c:idx val="15"/>
          <c:order val="15"/>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12 ges'!$A$34:$A$44</c:f>
              <c:strCache/>
            </c:strRef>
          </c:cat>
          <c:val>
            <c:numRef>
              <c:f>'Kl 12 ges'!$Q$34:$Q$43</c:f>
              <c:numCache/>
            </c:numRef>
          </c:val>
        </c:ser>
        <c:ser>
          <c:idx val="16"/>
          <c:order val="16"/>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12 ges'!$A$34:$A$44</c:f>
              <c:strCache/>
            </c:strRef>
          </c:cat>
          <c:val>
            <c:numRef>
              <c:f>'Kl 12 ges'!$R$34:$R$43</c:f>
              <c:numCache/>
            </c:numRef>
          </c:val>
        </c:ser>
        <c:ser>
          <c:idx val="17"/>
          <c:order val="17"/>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12 ges'!$A$34:$A$44</c:f>
              <c:strCache/>
            </c:strRef>
          </c:cat>
          <c:val>
            <c:numRef>
              <c:f>'Kl 12 ges'!$S$34:$S$43</c:f>
              <c:numCache/>
            </c:numRef>
          </c:val>
        </c:ser>
        <c:ser>
          <c:idx val="18"/>
          <c:order val="18"/>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12 ges'!$A$34:$A$44</c:f>
              <c:strCache/>
            </c:strRef>
          </c:cat>
          <c:val>
            <c:numRef>
              <c:f>'Kl 12 ges'!$T$34:$T$43</c:f>
              <c:numCache/>
            </c:numRef>
          </c:val>
        </c:ser>
        <c:ser>
          <c:idx val="19"/>
          <c:order val="19"/>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12 ges'!$A$34:$A$44</c:f>
              <c:strCache/>
            </c:strRef>
          </c:cat>
          <c:val>
            <c:numRef>
              <c:f>'Kl 12 ges'!$U$34:$U$43</c:f>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Ergebnis der Erststimme</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800000"/>
              </a:solidFill>
            </c:spPr>
          </c:dPt>
          <c:dPt>
            <c:idx val="2"/>
            <c:spPr>
              <a:solidFill>
                <a:srgbClr val="000000"/>
              </a:solidFill>
            </c:spPr>
          </c:dPt>
          <c:dPt>
            <c:idx val="3"/>
            <c:spPr>
              <a:solidFill>
                <a:srgbClr val="FFFF00"/>
              </a:solidFill>
            </c:spPr>
          </c:dPt>
          <c:dPt>
            <c:idx val="4"/>
            <c:spPr>
              <a:solidFill>
                <a:srgbClr val="00FF00"/>
              </a:solidFill>
            </c:spPr>
          </c:dPt>
          <c:dLbls>
            <c:numFmt formatCode="General" sourceLinked="1"/>
            <c:showLegendKey val="0"/>
            <c:showVal val="0"/>
            <c:showBubbleSize val="0"/>
            <c:showCatName val="0"/>
            <c:showSerName val="0"/>
            <c:showLeaderLines val="1"/>
            <c:showPercent val="1"/>
          </c:dLbls>
          <c:cat>
            <c:strRef>
              <c:f>'Kl 12 ges'!$A$16:$A$22</c:f>
              <c:strCache/>
            </c:strRef>
          </c:cat>
          <c:val>
            <c:numRef>
              <c:f>'Kl 12 ges'!$M$16:$M$22</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12 ges'!$A$16:$A$22</c:f>
              <c:strCache/>
            </c:strRef>
          </c:cat>
          <c:val>
            <c:numRef>
              <c:f>'Kl 12 ges'!$C$16:$C$21</c:f>
              <c:numCache/>
            </c:numRef>
          </c:val>
        </c:ser>
        <c:ser>
          <c:idx val="2"/>
          <c:order val="2"/>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12 ges'!$A$16:$A$22</c:f>
              <c:strCache/>
            </c:strRef>
          </c:cat>
          <c:val>
            <c:numRef>
              <c:f>'Kl 12 ges'!$D$16:$D$21</c:f>
              <c:numCache/>
            </c:numRef>
          </c:val>
        </c:ser>
        <c:ser>
          <c:idx val="3"/>
          <c:order val="3"/>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12 ges'!$A$16:$A$22</c:f>
              <c:strCache/>
            </c:strRef>
          </c:cat>
          <c:val>
            <c:numRef>
              <c:f>'Kl 12 ges'!$E$16:$E$21</c:f>
              <c:numCache/>
            </c:numRef>
          </c:val>
        </c:ser>
        <c:ser>
          <c:idx val="4"/>
          <c:order val="4"/>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12 ges'!$A$16:$A$22</c:f>
              <c:strCache/>
            </c:strRef>
          </c:cat>
          <c:val>
            <c:numRef>
              <c:f>'Kl 12 ges'!$F$16:$F$21</c:f>
              <c:numCache/>
            </c:numRef>
          </c:val>
        </c:ser>
        <c:ser>
          <c:idx val="5"/>
          <c:order val="5"/>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12 ges'!$A$16:$A$22</c:f>
              <c:strCache/>
            </c:strRef>
          </c:cat>
          <c:val>
            <c:numRef>
              <c:f>'Kl 12 ges'!$G$16:$G$21</c:f>
              <c:numCache/>
            </c:numRef>
          </c:val>
        </c:ser>
        <c:ser>
          <c:idx val="6"/>
          <c:order val="6"/>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12 ges'!$A$16:$A$22</c:f>
              <c:strCache/>
            </c:strRef>
          </c:cat>
          <c:val>
            <c:numRef>
              <c:f>'Kl 12 ges'!$H$16:$H$21</c:f>
              <c:numCache/>
            </c:numRef>
          </c:val>
        </c:ser>
        <c:ser>
          <c:idx val="7"/>
          <c:order val="7"/>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12 ges'!$A$16:$A$22</c:f>
              <c:strCache/>
            </c:strRef>
          </c:cat>
          <c:val>
            <c:numRef>
              <c:f>'Kl 12 ges'!$I$16:$I$21</c:f>
              <c:numCache/>
            </c:numRef>
          </c:val>
        </c:ser>
        <c:ser>
          <c:idx val="8"/>
          <c:order val="8"/>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12 ges'!$A$16:$A$22</c:f>
              <c:strCache/>
            </c:strRef>
          </c:cat>
          <c:val>
            <c:numRef>
              <c:f>'Kl 12 ges'!$J$16:$J$21</c:f>
              <c:numCache/>
            </c:numRef>
          </c:val>
        </c:ser>
        <c:ser>
          <c:idx val="9"/>
          <c:order val="9"/>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12 ges'!$A$16:$A$22</c:f>
              <c:strCache/>
            </c:strRef>
          </c:cat>
          <c:val>
            <c:numRef>
              <c:f>'Kl 12 ges'!$K$16:$K$21</c:f>
              <c:numCache/>
            </c:numRef>
          </c:val>
        </c:ser>
        <c:ser>
          <c:idx val="10"/>
          <c:order val="1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12 ges'!$A$16:$A$22</c:f>
              <c:strCache/>
            </c:strRef>
          </c:cat>
          <c:val>
            <c:numRef>
              <c:f>'Kl 12 ges'!$L$16:$L$21</c:f>
              <c:numCache/>
            </c:numRef>
          </c:val>
        </c:ser>
        <c:ser>
          <c:idx val="11"/>
          <c:order val="1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'Kl 12 ges'!$A$16:$A$22</c:f>
              <c:strCache/>
            </c:strRef>
          </c:cat>
          <c:val>
            <c:numRef>
              <c:f>'Kl 12 ges'!$M$16:$M$21</c:f>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Ergebnis der Zweitstimme</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800000"/>
              </a:solidFill>
            </c:spPr>
          </c:dPt>
          <c:dPt>
            <c:idx val="2"/>
            <c:spPr>
              <a:solidFill>
                <a:srgbClr val="000000"/>
              </a:solidFill>
            </c:spPr>
          </c:dPt>
          <c:dPt>
            <c:idx val="3"/>
            <c:spPr>
              <a:solidFill>
                <a:srgbClr val="FFFF00"/>
              </a:solidFill>
            </c:spPr>
          </c:dPt>
          <c:dPt>
            <c:idx val="4"/>
            <c:spPr>
              <a:solidFill>
                <a:srgbClr val="00FF00"/>
              </a:solidFill>
            </c:spPr>
          </c:dPt>
          <c:dPt>
            <c:idx val="10"/>
            <c:spPr>
              <a:solidFill>
                <a:srgbClr val="C0C0C0"/>
              </a:solidFill>
            </c:spPr>
          </c:dPt>
          <c:dLbls>
            <c:numFmt formatCode="General" sourceLinked="1"/>
            <c:showLegendKey val="0"/>
            <c:showVal val="0"/>
            <c:showBubbleSize val="0"/>
            <c:showCatName val="0"/>
            <c:showSerName val="0"/>
            <c:showLeaderLines val="1"/>
            <c:showPercent val="1"/>
          </c:dLbls>
          <c:cat>
            <c:strRef>
              <c:f>'GYM Gesamt U18'!$A$49:$A$59</c:f>
              <c:strCache/>
            </c:strRef>
          </c:cat>
          <c:val>
            <c:numRef>
              <c:f>'GYM Gesamt U18'!$W$49:$W$59</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Gesamt U18'!$A$49:$A$59</c:f>
              <c:strCache/>
            </c:strRef>
          </c:cat>
          <c:val>
            <c:numRef>
              <c:f>'GYM Gesamt U18'!$C$49:$C$58</c:f>
              <c:numCache/>
            </c:numRef>
          </c:val>
        </c:ser>
        <c:ser>
          <c:idx val="2"/>
          <c:order val="2"/>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Gesamt U18'!$A$49:$A$59</c:f>
              <c:strCache/>
            </c:strRef>
          </c:cat>
          <c:val>
            <c:numRef>
              <c:f>'GYM Gesamt U18'!$D$49:$D$58</c:f>
              <c:numCache/>
            </c:numRef>
          </c:val>
        </c:ser>
        <c:ser>
          <c:idx val="3"/>
          <c:order val="3"/>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Gesamt U18'!$A$49:$A$59</c:f>
              <c:strCache/>
            </c:strRef>
          </c:cat>
          <c:val>
            <c:numRef>
              <c:f>'GYM Gesamt U18'!$E$49:$E$58</c:f>
              <c:numCache/>
            </c:numRef>
          </c:val>
        </c:ser>
        <c:ser>
          <c:idx val="4"/>
          <c:order val="4"/>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Gesamt U18'!$A$49:$A$59</c:f>
              <c:strCache/>
            </c:strRef>
          </c:cat>
          <c:val>
            <c:numRef>
              <c:f>'GYM Gesamt U18'!$F$49:$F$58</c:f>
              <c:numCache/>
            </c:numRef>
          </c:val>
        </c:ser>
        <c:ser>
          <c:idx val="5"/>
          <c:order val="5"/>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Gesamt U18'!$A$49:$A$59</c:f>
              <c:strCache/>
            </c:strRef>
          </c:cat>
          <c:val>
            <c:numRef>
              <c:f>'GYM Gesamt U18'!$G$49:$G$58</c:f>
              <c:numCache/>
            </c:numRef>
          </c:val>
        </c:ser>
        <c:ser>
          <c:idx val="6"/>
          <c:order val="6"/>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Gesamt U18'!$A$49:$A$59</c:f>
              <c:strCache/>
            </c:strRef>
          </c:cat>
          <c:val>
            <c:numRef>
              <c:f>'GYM Gesamt U18'!$R$49:$R$58</c:f>
              <c:numCache/>
            </c:numRef>
          </c:val>
        </c:ser>
        <c:ser>
          <c:idx val="7"/>
          <c:order val="7"/>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Gesamt U18'!$A$49:$A$59</c:f>
              <c:strCache/>
            </c:strRef>
          </c:cat>
          <c:val>
            <c:numRef>
              <c:f>'GYM Gesamt U18'!$S$49:$S$58</c:f>
              <c:numCache/>
            </c:numRef>
          </c:val>
        </c:ser>
        <c:ser>
          <c:idx val="8"/>
          <c:order val="8"/>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Gesamt U18'!$A$49:$A$59</c:f>
              <c:strCache/>
            </c:strRef>
          </c:cat>
          <c:val>
            <c:numRef>
              <c:f>'GYM Gesamt U18'!$T$49:$T$58</c:f>
              <c:numCache/>
            </c:numRef>
          </c:val>
        </c:ser>
        <c:ser>
          <c:idx val="9"/>
          <c:order val="9"/>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Gesamt U18'!$A$49:$A$59</c:f>
              <c:strCache/>
            </c:strRef>
          </c:cat>
          <c:val>
            <c:numRef>
              <c:f>'GYM Gesamt U18'!$U$49:$U$58</c:f>
              <c:numCache/>
            </c:numRef>
          </c:val>
        </c:ser>
        <c:ser>
          <c:idx val="10"/>
          <c:order val="1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Gesamt U18'!$A$49:$A$59</c:f>
              <c:strCache/>
            </c:strRef>
          </c:cat>
          <c:val>
            <c:numRef>
              <c:f>'GYM Gesamt U18'!$V$49:$V$58</c:f>
              <c:numCache/>
            </c:numRef>
          </c:val>
        </c:ser>
        <c:ser>
          <c:idx val="11"/>
          <c:order val="1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Gesamt U18'!$A$49:$A$59</c:f>
              <c:strCache/>
            </c:strRef>
          </c:cat>
          <c:val>
            <c:numRef>
              <c:f>'GYM Gesamt U18'!$W$49:$W$58</c:f>
              <c:numCache/>
            </c:numRef>
          </c:val>
        </c:ser>
        <c:ser>
          <c:idx val="12"/>
          <c:order val="12"/>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Gesamt U18'!$A$49:$A$59</c:f>
              <c:strCache/>
            </c:strRef>
          </c:cat>
          <c:val>
            <c:numRef>
              <c:f>'GYM Gesamt U18'!$X$49:$X$58</c:f>
              <c:numCache/>
            </c:numRef>
          </c:val>
        </c:ser>
        <c:ser>
          <c:idx val="13"/>
          <c:order val="13"/>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Gesamt U18'!$A$49:$A$59</c:f>
              <c:strCache/>
            </c:strRef>
          </c:cat>
          <c:val>
            <c:numRef>
              <c:f>'GYM Gesamt U18'!$Y$49:$Y$58</c:f>
              <c:numCache/>
            </c:numRef>
          </c:val>
        </c:ser>
        <c:ser>
          <c:idx val="14"/>
          <c:order val="14"/>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Gesamt U18'!$A$49:$A$59</c:f>
              <c:strCache/>
            </c:strRef>
          </c:cat>
          <c:val>
            <c:numRef>
              <c:f>'GYM Gesamt U18'!$Z$49:$Z$58</c:f>
              <c:numCache/>
            </c:numRef>
          </c:val>
        </c:ser>
        <c:ser>
          <c:idx val="15"/>
          <c:order val="15"/>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Gesamt U18'!$A$49:$A$59</c:f>
              <c:strCache/>
            </c:strRef>
          </c:cat>
          <c:val>
            <c:numRef>
              <c:f>'GYM Gesamt U18'!$AA$49:$AA$58</c:f>
              <c:numCache/>
            </c:numRef>
          </c:val>
        </c:ser>
        <c:ser>
          <c:idx val="16"/>
          <c:order val="16"/>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Gesamt U18'!$A$49:$A$59</c:f>
              <c:strCache/>
            </c:strRef>
          </c:cat>
          <c:val>
            <c:numRef>
              <c:f>'GYM Gesamt U18'!$AB$49:$AB$58</c:f>
              <c:numCache/>
            </c:numRef>
          </c:val>
        </c:ser>
        <c:ser>
          <c:idx val="17"/>
          <c:order val="17"/>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Gesamt U18'!$A$49:$A$59</c:f>
              <c:strCache/>
            </c:strRef>
          </c:cat>
          <c:val>
            <c:numRef>
              <c:f>'GYM Gesamt U18'!$AC$49:$AC$58</c:f>
              <c:numCache/>
            </c:numRef>
          </c:val>
        </c:ser>
        <c:ser>
          <c:idx val="18"/>
          <c:order val="18"/>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Gesamt U18'!$A$49:$A$59</c:f>
              <c:strCache/>
            </c:strRef>
          </c:cat>
          <c:val>
            <c:numRef>
              <c:f>'GYM Gesamt U18'!$AD$49:$AD$58</c:f>
              <c:numCache/>
            </c:numRef>
          </c:val>
        </c:ser>
        <c:ser>
          <c:idx val="19"/>
          <c:order val="19"/>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'GYM Gesamt U18'!$A$49:$A$59</c:f>
              <c:strCache/>
            </c:strRef>
          </c:cat>
          <c:val>
            <c:numRef>
              <c:f>'GYM Gesamt U18'!$AE$49:$AE$58</c:f>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142875</xdr:colOff>
      <xdr:row>26</xdr:row>
      <xdr:rowOff>180975</xdr:rowOff>
    </xdr:from>
    <xdr:to>
      <xdr:col>40</xdr:col>
      <xdr:colOff>0</xdr:colOff>
      <xdr:row>43</xdr:row>
      <xdr:rowOff>190500</xdr:rowOff>
    </xdr:to>
    <xdr:graphicFrame>
      <xdr:nvGraphicFramePr>
        <xdr:cNvPr id="1" name="Chart 33"/>
        <xdr:cNvGraphicFramePr/>
      </xdr:nvGraphicFramePr>
      <xdr:xfrm>
        <a:off x="6115050" y="4676775"/>
        <a:ext cx="5229225" cy="2838450"/>
      </xdr:xfrm>
      <a:graphic>
        <a:graphicData uri="http://schemas.openxmlformats.org/drawingml/2006/chart">
          <c:chart xmlns:c="http://schemas.openxmlformats.org/drawingml/2006/chart" r:id="rId1"/>
        </a:graphicData>
      </a:graphic>
    </xdr:graphicFrame>
    <xdr:clientData/>
  </xdr:twoCellAnchor>
  <xdr:twoCellAnchor>
    <xdr:from>
      <xdr:col>21</xdr:col>
      <xdr:colOff>180975</xdr:colOff>
      <xdr:row>7</xdr:row>
      <xdr:rowOff>38100</xdr:rowOff>
    </xdr:from>
    <xdr:to>
      <xdr:col>40</xdr:col>
      <xdr:colOff>0</xdr:colOff>
      <xdr:row>23</xdr:row>
      <xdr:rowOff>76200</xdr:rowOff>
    </xdr:to>
    <xdr:graphicFrame>
      <xdr:nvGraphicFramePr>
        <xdr:cNvPr id="2" name="Chart 34"/>
        <xdr:cNvGraphicFramePr/>
      </xdr:nvGraphicFramePr>
      <xdr:xfrm>
        <a:off x="6153150" y="1238250"/>
        <a:ext cx="5191125" cy="28479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142875</xdr:colOff>
      <xdr:row>26</xdr:row>
      <xdr:rowOff>180975</xdr:rowOff>
    </xdr:from>
    <xdr:to>
      <xdr:col>40</xdr:col>
      <xdr:colOff>0</xdr:colOff>
      <xdr:row>43</xdr:row>
      <xdr:rowOff>190500</xdr:rowOff>
    </xdr:to>
    <xdr:graphicFrame>
      <xdr:nvGraphicFramePr>
        <xdr:cNvPr id="1" name="Chart 31"/>
        <xdr:cNvGraphicFramePr/>
      </xdr:nvGraphicFramePr>
      <xdr:xfrm>
        <a:off x="6115050" y="4676775"/>
        <a:ext cx="5229225" cy="2838450"/>
      </xdr:xfrm>
      <a:graphic>
        <a:graphicData uri="http://schemas.openxmlformats.org/drawingml/2006/chart">
          <c:chart xmlns:c="http://schemas.openxmlformats.org/drawingml/2006/chart" r:id="rId1"/>
        </a:graphicData>
      </a:graphic>
    </xdr:graphicFrame>
    <xdr:clientData/>
  </xdr:twoCellAnchor>
  <xdr:twoCellAnchor>
    <xdr:from>
      <xdr:col>21</xdr:col>
      <xdr:colOff>190500</xdr:colOff>
      <xdr:row>7</xdr:row>
      <xdr:rowOff>66675</xdr:rowOff>
    </xdr:from>
    <xdr:to>
      <xdr:col>40</xdr:col>
      <xdr:colOff>9525</xdr:colOff>
      <xdr:row>23</xdr:row>
      <xdr:rowOff>104775</xdr:rowOff>
    </xdr:to>
    <xdr:graphicFrame>
      <xdr:nvGraphicFramePr>
        <xdr:cNvPr id="2" name="Chart 32"/>
        <xdr:cNvGraphicFramePr/>
      </xdr:nvGraphicFramePr>
      <xdr:xfrm>
        <a:off x="6162675" y="1266825"/>
        <a:ext cx="5191125" cy="28479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142875</xdr:colOff>
      <xdr:row>26</xdr:row>
      <xdr:rowOff>180975</xdr:rowOff>
    </xdr:from>
    <xdr:to>
      <xdr:col>40</xdr:col>
      <xdr:colOff>0</xdr:colOff>
      <xdr:row>43</xdr:row>
      <xdr:rowOff>190500</xdr:rowOff>
    </xdr:to>
    <xdr:graphicFrame>
      <xdr:nvGraphicFramePr>
        <xdr:cNvPr id="1" name="Chart 31"/>
        <xdr:cNvGraphicFramePr/>
      </xdr:nvGraphicFramePr>
      <xdr:xfrm>
        <a:off x="6115050" y="4676775"/>
        <a:ext cx="5229225" cy="2838450"/>
      </xdr:xfrm>
      <a:graphic>
        <a:graphicData uri="http://schemas.openxmlformats.org/drawingml/2006/chart">
          <c:chart xmlns:c="http://schemas.openxmlformats.org/drawingml/2006/chart" r:id="rId1"/>
        </a:graphicData>
      </a:graphic>
    </xdr:graphicFrame>
    <xdr:clientData/>
  </xdr:twoCellAnchor>
  <xdr:twoCellAnchor>
    <xdr:from>
      <xdr:col>21</xdr:col>
      <xdr:colOff>190500</xdr:colOff>
      <xdr:row>7</xdr:row>
      <xdr:rowOff>104775</xdr:rowOff>
    </xdr:from>
    <xdr:to>
      <xdr:col>40</xdr:col>
      <xdr:colOff>9525</xdr:colOff>
      <xdr:row>23</xdr:row>
      <xdr:rowOff>142875</xdr:rowOff>
    </xdr:to>
    <xdr:graphicFrame>
      <xdr:nvGraphicFramePr>
        <xdr:cNvPr id="2" name="Chart 32"/>
        <xdr:cNvGraphicFramePr/>
      </xdr:nvGraphicFramePr>
      <xdr:xfrm>
        <a:off x="6162675" y="1304925"/>
        <a:ext cx="5191125" cy="28479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142875</xdr:colOff>
      <xdr:row>26</xdr:row>
      <xdr:rowOff>180975</xdr:rowOff>
    </xdr:from>
    <xdr:to>
      <xdr:col>40</xdr:col>
      <xdr:colOff>0</xdr:colOff>
      <xdr:row>43</xdr:row>
      <xdr:rowOff>190500</xdr:rowOff>
    </xdr:to>
    <xdr:graphicFrame>
      <xdr:nvGraphicFramePr>
        <xdr:cNvPr id="1" name="Chart 31"/>
        <xdr:cNvGraphicFramePr/>
      </xdr:nvGraphicFramePr>
      <xdr:xfrm>
        <a:off x="6115050" y="4676775"/>
        <a:ext cx="5229225" cy="2838450"/>
      </xdr:xfrm>
      <a:graphic>
        <a:graphicData uri="http://schemas.openxmlformats.org/drawingml/2006/chart">
          <c:chart xmlns:c="http://schemas.openxmlformats.org/drawingml/2006/chart" r:id="rId1"/>
        </a:graphicData>
      </a:graphic>
    </xdr:graphicFrame>
    <xdr:clientData/>
  </xdr:twoCellAnchor>
  <xdr:twoCellAnchor>
    <xdr:from>
      <xdr:col>21</xdr:col>
      <xdr:colOff>200025</xdr:colOff>
      <xdr:row>7</xdr:row>
      <xdr:rowOff>38100</xdr:rowOff>
    </xdr:from>
    <xdr:to>
      <xdr:col>40</xdr:col>
      <xdr:colOff>19050</xdr:colOff>
      <xdr:row>23</xdr:row>
      <xdr:rowOff>76200</xdr:rowOff>
    </xdr:to>
    <xdr:graphicFrame>
      <xdr:nvGraphicFramePr>
        <xdr:cNvPr id="2" name="Chart 32"/>
        <xdr:cNvGraphicFramePr/>
      </xdr:nvGraphicFramePr>
      <xdr:xfrm>
        <a:off x="6172200" y="1238250"/>
        <a:ext cx="5191125" cy="28479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142875</xdr:colOff>
      <xdr:row>41</xdr:row>
      <xdr:rowOff>180975</xdr:rowOff>
    </xdr:from>
    <xdr:to>
      <xdr:col>49</xdr:col>
      <xdr:colOff>200025</xdr:colOff>
      <xdr:row>64</xdr:row>
      <xdr:rowOff>142875</xdr:rowOff>
    </xdr:to>
    <xdr:graphicFrame>
      <xdr:nvGraphicFramePr>
        <xdr:cNvPr id="1" name="Chart 30"/>
        <xdr:cNvGraphicFramePr/>
      </xdr:nvGraphicFramePr>
      <xdr:xfrm>
        <a:off x="8648700" y="7181850"/>
        <a:ext cx="5181600" cy="3962400"/>
      </xdr:xfrm>
      <a:graphic>
        <a:graphicData uri="http://schemas.openxmlformats.org/drawingml/2006/chart">
          <c:chart xmlns:c="http://schemas.openxmlformats.org/drawingml/2006/chart" r:id="rId1"/>
        </a:graphicData>
      </a:graphic>
    </xdr:graphicFrame>
    <xdr:clientData/>
  </xdr:twoCellAnchor>
  <xdr:twoCellAnchor>
    <xdr:from>
      <xdr:col>31</xdr:col>
      <xdr:colOff>180975</xdr:colOff>
      <xdr:row>7</xdr:row>
      <xdr:rowOff>19050</xdr:rowOff>
    </xdr:from>
    <xdr:to>
      <xdr:col>50</xdr:col>
      <xdr:colOff>123825</xdr:colOff>
      <xdr:row>31</xdr:row>
      <xdr:rowOff>38100</xdr:rowOff>
    </xdr:to>
    <xdr:graphicFrame>
      <xdr:nvGraphicFramePr>
        <xdr:cNvPr id="2" name="Chart 31"/>
        <xdr:cNvGraphicFramePr/>
      </xdr:nvGraphicFramePr>
      <xdr:xfrm>
        <a:off x="8686800" y="1219200"/>
        <a:ext cx="5314950" cy="412432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142875</xdr:colOff>
      <xdr:row>41</xdr:row>
      <xdr:rowOff>180975</xdr:rowOff>
    </xdr:from>
    <xdr:to>
      <xdr:col>49</xdr:col>
      <xdr:colOff>200025</xdr:colOff>
      <xdr:row>64</xdr:row>
      <xdr:rowOff>142875</xdr:rowOff>
    </xdr:to>
    <xdr:graphicFrame>
      <xdr:nvGraphicFramePr>
        <xdr:cNvPr id="1" name="Chart 32"/>
        <xdr:cNvGraphicFramePr/>
      </xdr:nvGraphicFramePr>
      <xdr:xfrm>
        <a:off x="8648700" y="7181850"/>
        <a:ext cx="5181600" cy="3962400"/>
      </xdr:xfrm>
      <a:graphic>
        <a:graphicData uri="http://schemas.openxmlformats.org/drawingml/2006/chart">
          <c:chart xmlns:c="http://schemas.openxmlformats.org/drawingml/2006/chart" r:id="rId1"/>
        </a:graphicData>
      </a:graphic>
    </xdr:graphicFrame>
    <xdr:clientData/>
  </xdr:twoCellAnchor>
  <xdr:twoCellAnchor>
    <xdr:from>
      <xdr:col>31</xdr:col>
      <xdr:colOff>180975</xdr:colOff>
      <xdr:row>7</xdr:row>
      <xdr:rowOff>19050</xdr:rowOff>
    </xdr:from>
    <xdr:to>
      <xdr:col>50</xdr:col>
      <xdr:colOff>123825</xdr:colOff>
      <xdr:row>31</xdr:row>
      <xdr:rowOff>38100</xdr:rowOff>
    </xdr:to>
    <xdr:graphicFrame>
      <xdr:nvGraphicFramePr>
        <xdr:cNvPr id="2" name="Chart 33"/>
        <xdr:cNvGraphicFramePr/>
      </xdr:nvGraphicFramePr>
      <xdr:xfrm>
        <a:off x="8686800" y="1219200"/>
        <a:ext cx="5314950" cy="412432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142875</xdr:colOff>
      <xdr:row>41</xdr:row>
      <xdr:rowOff>180975</xdr:rowOff>
    </xdr:from>
    <xdr:to>
      <xdr:col>49</xdr:col>
      <xdr:colOff>200025</xdr:colOff>
      <xdr:row>64</xdr:row>
      <xdr:rowOff>142875</xdr:rowOff>
    </xdr:to>
    <xdr:graphicFrame>
      <xdr:nvGraphicFramePr>
        <xdr:cNvPr id="1" name="Chart 30"/>
        <xdr:cNvGraphicFramePr/>
      </xdr:nvGraphicFramePr>
      <xdr:xfrm>
        <a:off x="8648700" y="7181850"/>
        <a:ext cx="5181600" cy="3962400"/>
      </xdr:xfrm>
      <a:graphic>
        <a:graphicData uri="http://schemas.openxmlformats.org/drawingml/2006/chart">
          <c:chart xmlns:c="http://schemas.openxmlformats.org/drawingml/2006/chart" r:id="rId1"/>
        </a:graphicData>
      </a:graphic>
    </xdr:graphicFrame>
    <xdr:clientData/>
  </xdr:twoCellAnchor>
  <xdr:twoCellAnchor>
    <xdr:from>
      <xdr:col>31</xdr:col>
      <xdr:colOff>180975</xdr:colOff>
      <xdr:row>7</xdr:row>
      <xdr:rowOff>19050</xdr:rowOff>
    </xdr:from>
    <xdr:to>
      <xdr:col>50</xdr:col>
      <xdr:colOff>123825</xdr:colOff>
      <xdr:row>31</xdr:row>
      <xdr:rowOff>38100</xdr:rowOff>
    </xdr:to>
    <xdr:graphicFrame>
      <xdr:nvGraphicFramePr>
        <xdr:cNvPr id="2" name="Chart 31"/>
        <xdr:cNvGraphicFramePr/>
      </xdr:nvGraphicFramePr>
      <xdr:xfrm>
        <a:off x="8686800" y="1219200"/>
        <a:ext cx="5314950" cy="41243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142875</xdr:colOff>
      <xdr:row>41</xdr:row>
      <xdr:rowOff>180975</xdr:rowOff>
    </xdr:from>
    <xdr:to>
      <xdr:col>49</xdr:col>
      <xdr:colOff>200025</xdr:colOff>
      <xdr:row>64</xdr:row>
      <xdr:rowOff>142875</xdr:rowOff>
    </xdr:to>
    <xdr:graphicFrame>
      <xdr:nvGraphicFramePr>
        <xdr:cNvPr id="1" name="Chart 30"/>
        <xdr:cNvGraphicFramePr/>
      </xdr:nvGraphicFramePr>
      <xdr:xfrm>
        <a:off x="8648700" y="7181850"/>
        <a:ext cx="5181600" cy="3962400"/>
      </xdr:xfrm>
      <a:graphic>
        <a:graphicData uri="http://schemas.openxmlformats.org/drawingml/2006/chart">
          <c:chart xmlns:c="http://schemas.openxmlformats.org/drawingml/2006/chart" r:id="rId1"/>
        </a:graphicData>
      </a:graphic>
    </xdr:graphicFrame>
    <xdr:clientData/>
  </xdr:twoCellAnchor>
  <xdr:twoCellAnchor>
    <xdr:from>
      <xdr:col>31</xdr:col>
      <xdr:colOff>180975</xdr:colOff>
      <xdr:row>7</xdr:row>
      <xdr:rowOff>19050</xdr:rowOff>
    </xdr:from>
    <xdr:to>
      <xdr:col>50</xdr:col>
      <xdr:colOff>123825</xdr:colOff>
      <xdr:row>31</xdr:row>
      <xdr:rowOff>38100</xdr:rowOff>
    </xdr:to>
    <xdr:graphicFrame>
      <xdr:nvGraphicFramePr>
        <xdr:cNvPr id="2" name="Chart 31"/>
        <xdr:cNvGraphicFramePr/>
      </xdr:nvGraphicFramePr>
      <xdr:xfrm>
        <a:off x="8686800" y="1219200"/>
        <a:ext cx="5314950" cy="41243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P46"/>
  <sheetViews>
    <sheetView zoomScale="85" zoomScaleNormal="85" workbookViewId="0" topLeftCell="A1">
      <selection activeCell="U27" sqref="U27"/>
    </sheetView>
  </sheetViews>
  <sheetFormatPr defaultColWidth="11.421875" defaultRowHeight="12.75"/>
  <cols>
    <col min="1" max="1" width="15.28125" style="17" customWidth="1"/>
    <col min="2" max="21" width="3.7109375" style="17" customWidth="1"/>
    <col min="22" max="22" width="13.7109375" style="17" bestFit="1" customWidth="1"/>
    <col min="23" max="77" width="3.7109375" style="17" customWidth="1"/>
    <col min="78" max="16384" width="11.421875" style="17" customWidth="1"/>
  </cols>
  <sheetData>
    <row r="1" spans="1:42" s="12" customFormat="1" ht="16.5" thickTop="1">
      <c r="A1" s="6" t="s">
        <v>0</v>
      </c>
      <c r="B1" s="78" t="s">
        <v>1</v>
      </c>
      <c r="C1" s="78"/>
      <c r="D1" s="78"/>
      <c r="E1" s="78"/>
      <c r="F1" s="78"/>
      <c r="G1" s="7"/>
      <c r="H1" s="7"/>
      <c r="I1" s="8"/>
      <c r="J1" s="8"/>
      <c r="K1" s="8"/>
      <c r="L1" s="8"/>
      <c r="M1" s="8"/>
      <c r="N1" s="8"/>
      <c r="O1" s="8"/>
      <c r="P1" s="8"/>
      <c r="Q1" s="9" t="s">
        <v>46</v>
      </c>
      <c r="R1" s="10">
        <v>9</v>
      </c>
      <c r="S1" s="8"/>
      <c r="T1" s="8"/>
      <c r="U1" s="11"/>
      <c r="V1" s="6" t="s">
        <v>0</v>
      </c>
      <c r="W1" s="78" t="s">
        <v>1</v>
      </c>
      <c r="X1" s="78"/>
      <c r="Y1" s="78"/>
      <c r="Z1" s="78"/>
      <c r="AA1" s="78"/>
      <c r="AB1" s="7"/>
      <c r="AC1" s="7"/>
      <c r="AD1" s="8"/>
      <c r="AE1" s="8"/>
      <c r="AF1" s="8"/>
      <c r="AG1" s="8"/>
      <c r="AH1" s="8"/>
      <c r="AI1" s="8"/>
      <c r="AJ1" s="8"/>
      <c r="AK1" s="8"/>
      <c r="AL1" s="9" t="s">
        <v>46</v>
      </c>
      <c r="AM1" s="10">
        <v>9</v>
      </c>
      <c r="AN1" s="8"/>
      <c r="AO1" s="8"/>
      <c r="AP1" s="11"/>
    </row>
    <row r="2" spans="1:42" ht="12.75" customHeight="1">
      <c r="A2" s="13" t="s">
        <v>2</v>
      </c>
      <c r="B2" s="79" t="s">
        <v>3</v>
      </c>
      <c r="C2" s="79"/>
      <c r="D2" s="79"/>
      <c r="E2" s="79"/>
      <c r="F2" s="79"/>
      <c r="G2" s="1"/>
      <c r="H2" s="1"/>
      <c r="I2" s="14"/>
      <c r="J2" s="14"/>
      <c r="K2" s="14"/>
      <c r="L2" s="14"/>
      <c r="M2" s="14"/>
      <c r="N2" s="14"/>
      <c r="O2" s="14"/>
      <c r="P2" s="14"/>
      <c r="Q2" s="15" t="s">
        <v>4</v>
      </c>
      <c r="R2" s="2">
        <v>76</v>
      </c>
      <c r="S2" s="3"/>
      <c r="T2" s="3"/>
      <c r="U2" s="16"/>
      <c r="V2" s="13" t="s">
        <v>2</v>
      </c>
      <c r="W2" s="79" t="s">
        <v>3</v>
      </c>
      <c r="X2" s="79"/>
      <c r="Y2" s="79"/>
      <c r="Z2" s="79"/>
      <c r="AA2" s="79"/>
      <c r="AB2" s="1"/>
      <c r="AC2" s="1"/>
      <c r="AD2" s="14"/>
      <c r="AE2" s="14"/>
      <c r="AF2" s="14"/>
      <c r="AG2" s="14"/>
      <c r="AH2" s="14"/>
      <c r="AI2" s="14"/>
      <c r="AJ2" s="14"/>
      <c r="AK2" s="14"/>
      <c r="AL2" s="15" t="s">
        <v>4</v>
      </c>
      <c r="AM2" s="2">
        <f>R2</f>
        <v>76</v>
      </c>
      <c r="AN2" s="3"/>
      <c r="AO2" s="3"/>
      <c r="AP2" s="16"/>
    </row>
    <row r="3" spans="1:42" ht="12.75" customHeight="1">
      <c r="A3" s="13" t="s">
        <v>5</v>
      </c>
      <c r="B3" s="77" t="s">
        <v>6</v>
      </c>
      <c r="C3" s="77"/>
      <c r="D3" s="77"/>
      <c r="E3" s="77"/>
      <c r="F3" s="77"/>
      <c r="G3" s="3"/>
      <c r="H3" s="3"/>
      <c r="I3" s="14"/>
      <c r="J3" s="14"/>
      <c r="K3" s="14"/>
      <c r="L3" s="14"/>
      <c r="M3" s="14"/>
      <c r="N3" s="14"/>
      <c r="O3" s="14"/>
      <c r="P3" s="14"/>
      <c r="Q3" s="14"/>
      <c r="R3" s="14"/>
      <c r="S3" s="14"/>
      <c r="T3" s="14"/>
      <c r="U3" s="16"/>
      <c r="V3" s="13" t="s">
        <v>5</v>
      </c>
      <c r="W3" s="77" t="s">
        <v>6</v>
      </c>
      <c r="X3" s="77"/>
      <c r="Y3" s="77"/>
      <c r="Z3" s="77"/>
      <c r="AA3" s="77"/>
      <c r="AB3" s="3"/>
      <c r="AC3" s="3"/>
      <c r="AD3" s="14"/>
      <c r="AE3" s="14"/>
      <c r="AF3" s="14"/>
      <c r="AG3" s="14"/>
      <c r="AH3" s="14"/>
      <c r="AI3" s="14"/>
      <c r="AJ3" s="14"/>
      <c r="AK3" s="14"/>
      <c r="AL3" s="14"/>
      <c r="AM3" s="14"/>
      <c r="AN3" s="14"/>
      <c r="AO3" s="14"/>
      <c r="AP3" s="16"/>
    </row>
    <row r="4" spans="1:42" ht="12.75" customHeight="1">
      <c r="A4" s="68" t="s">
        <v>43</v>
      </c>
      <c r="B4" s="76">
        <v>1</v>
      </c>
      <c r="C4" s="76"/>
      <c r="D4" s="76"/>
      <c r="E4" s="76"/>
      <c r="F4" s="76"/>
      <c r="G4" s="3"/>
      <c r="H4" s="3"/>
      <c r="I4" s="14"/>
      <c r="J4" s="14"/>
      <c r="K4" s="14"/>
      <c r="L4" s="14"/>
      <c r="M4" s="14"/>
      <c r="N4" s="14"/>
      <c r="O4" s="14"/>
      <c r="P4" s="14"/>
      <c r="Q4" s="14"/>
      <c r="R4" s="14"/>
      <c r="S4" s="14"/>
      <c r="T4" s="14"/>
      <c r="U4" s="16"/>
      <c r="V4" s="68" t="s">
        <v>43</v>
      </c>
      <c r="W4" s="76">
        <v>2</v>
      </c>
      <c r="X4" s="76"/>
      <c r="Y4" s="76"/>
      <c r="Z4" s="76"/>
      <c r="AA4" s="76"/>
      <c r="AB4" s="3"/>
      <c r="AC4" s="3"/>
      <c r="AD4" s="14"/>
      <c r="AE4" s="14"/>
      <c r="AF4" s="14"/>
      <c r="AG4" s="14"/>
      <c r="AH4" s="14"/>
      <c r="AI4" s="14"/>
      <c r="AJ4" s="14"/>
      <c r="AK4" s="14"/>
      <c r="AL4" s="14"/>
      <c r="AM4" s="3"/>
      <c r="AN4" s="14"/>
      <c r="AO4" s="14"/>
      <c r="AP4" s="16"/>
    </row>
    <row r="5" spans="1:42" ht="12.75">
      <c r="A5" s="13"/>
      <c r="B5" s="14"/>
      <c r="C5" s="14"/>
      <c r="D5" s="14"/>
      <c r="E5" s="14"/>
      <c r="F5" s="14"/>
      <c r="G5" s="14"/>
      <c r="H5" s="14"/>
      <c r="I5" s="14"/>
      <c r="J5" s="14"/>
      <c r="K5" s="77" t="s">
        <v>7</v>
      </c>
      <c r="L5" s="77"/>
      <c r="M5" s="77"/>
      <c r="N5" s="77"/>
      <c r="O5" s="77"/>
      <c r="P5" s="77"/>
      <c r="Q5" s="77"/>
      <c r="R5" s="18">
        <v>76</v>
      </c>
      <c r="S5" s="14"/>
      <c r="T5" s="14"/>
      <c r="U5" s="16"/>
      <c r="V5" s="13"/>
      <c r="W5" s="14"/>
      <c r="X5" s="14"/>
      <c r="Y5" s="14"/>
      <c r="Z5" s="14"/>
      <c r="AA5" s="14"/>
      <c r="AB5" s="14"/>
      <c r="AC5" s="14"/>
      <c r="AD5" s="14"/>
      <c r="AE5" s="14"/>
      <c r="AF5" s="77" t="s">
        <v>7</v>
      </c>
      <c r="AG5" s="77"/>
      <c r="AH5" s="77"/>
      <c r="AI5" s="77"/>
      <c r="AJ5" s="77"/>
      <c r="AK5" s="77"/>
      <c r="AL5" s="77"/>
      <c r="AM5" s="3">
        <f>R5</f>
        <v>76</v>
      </c>
      <c r="AN5" s="14"/>
      <c r="AO5" s="14"/>
      <c r="AP5" s="16"/>
    </row>
    <row r="6" spans="1:42" ht="13.5" thickBot="1">
      <c r="A6" s="74" t="s">
        <v>8</v>
      </c>
      <c r="B6" s="75"/>
      <c r="C6" s="75"/>
      <c r="D6" s="75"/>
      <c r="E6" s="75"/>
      <c r="F6" s="75"/>
      <c r="G6" s="75"/>
      <c r="H6" s="75"/>
      <c r="I6" s="75"/>
      <c r="J6" s="75"/>
      <c r="K6" s="75"/>
      <c r="L6" s="75"/>
      <c r="M6" s="75"/>
      <c r="N6" s="75"/>
      <c r="O6" s="75"/>
      <c r="P6" s="75"/>
      <c r="Q6" s="75"/>
      <c r="R6" s="19">
        <f>$R$2-$R$5</f>
        <v>0</v>
      </c>
      <c r="S6" s="19"/>
      <c r="T6" s="19"/>
      <c r="U6" s="20"/>
      <c r="V6" s="74" t="s">
        <v>8</v>
      </c>
      <c r="W6" s="75"/>
      <c r="X6" s="75"/>
      <c r="Y6" s="75"/>
      <c r="Z6" s="75"/>
      <c r="AA6" s="75"/>
      <c r="AB6" s="75"/>
      <c r="AC6" s="75"/>
      <c r="AD6" s="75"/>
      <c r="AE6" s="75"/>
      <c r="AF6" s="75"/>
      <c r="AG6" s="75"/>
      <c r="AH6" s="75"/>
      <c r="AI6" s="75"/>
      <c r="AJ6" s="75"/>
      <c r="AK6" s="75"/>
      <c r="AL6" s="75"/>
      <c r="AM6" s="4">
        <f>R6</f>
        <v>0</v>
      </c>
      <c r="AN6" s="19"/>
      <c r="AO6" s="19"/>
      <c r="AP6" s="20"/>
    </row>
    <row r="7" spans="6:8" ht="13.5" thickTop="1">
      <c r="F7" s="21"/>
      <c r="G7" s="21"/>
      <c r="H7" s="21"/>
    </row>
    <row r="8" spans="1:25" ht="12.75">
      <c r="A8" s="22"/>
      <c r="B8" s="22"/>
      <c r="C8" s="22"/>
      <c r="D8" s="22"/>
      <c r="E8" s="22"/>
      <c r="F8" s="22"/>
      <c r="G8" s="22"/>
      <c r="H8" s="22"/>
      <c r="I8" s="22"/>
      <c r="J8" s="22"/>
      <c r="K8" s="22"/>
      <c r="L8" s="22"/>
      <c r="M8" s="22"/>
      <c r="N8" s="22"/>
      <c r="O8" s="22"/>
      <c r="P8" s="22"/>
      <c r="Q8" s="22"/>
      <c r="R8" s="22"/>
      <c r="S8" s="22"/>
      <c r="T8" s="22"/>
      <c r="U8" s="22"/>
      <c r="V8" s="21"/>
      <c r="W8" s="21"/>
      <c r="X8" s="21"/>
      <c r="Y8" s="21"/>
    </row>
    <row r="9" spans="1:21" ht="18">
      <c r="A9" s="23" t="s">
        <v>9</v>
      </c>
      <c r="F9" s="21"/>
      <c r="G9" s="21"/>
      <c r="H9" s="21"/>
      <c r="O9" s="94" t="s">
        <v>44</v>
      </c>
      <c r="P9" s="95"/>
      <c r="Q9" s="95"/>
      <c r="R9" s="95"/>
      <c r="S9" s="95"/>
      <c r="T9" s="95"/>
      <c r="U9" s="71">
        <v>2</v>
      </c>
    </row>
    <row r="10" ht="12.75"/>
    <row r="11" spans="1:19" ht="12.75">
      <c r="A11" s="96" t="s">
        <v>10</v>
      </c>
      <c r="B11" s="96"/>
      <c r="C11" s="96"/>
      <c r="D11" s="96"/>
      <c r="E11" s="96"/>
      <c r="F11" s="96"/>
      <c r="G11" s="96"/>
      <c r="H11" s="96"/>
      <c r="I11" s="96"/>
      <c r="J11" s="96"/>
      <c r="K11" s="96"/>
      <c r="L11" s="96"/>
      <c r="M11" s="96"/>
      <c r="N11" s="96"/>
      <c r="O11" s="96"/>
      <c r="P11" s="96"/>
      <c r="Q11" s="96"/>
      <c r="R11" s="91">
        <v>2.5</v>
      </c>
      <c r="S11" s="91"/>
    </row>
    <row r="12" spans="6:8" ht="13.5" thickBot="1">
      <c r="F12" s="21"/>
      <c r="G12" s="21"/>
      <c r="H12" s="21"/>
    </row>
    <row r="13" spans="1:21" ht="12.75">
      <c r="A13" s="24" t="s">
        <v>11</v>
      </c>
      <c r="B13" s="86" t="s">
        <v>12</v>
      </c>
      <c r="C13" s="86"/>
      <c r="D13" s="86"/>
      <c r="E13" s="86"/>
      <c r="F13" s="86"/>
      <c r="G13" s="86"/>
      <c r="H13" s="86"/>
      <c r="I13" s="87"/>
      <c r="J13" s="26" t="s">
        <v>13</v>
      </c>
      <c r="K13" s="25" t="s">
        <v>14</v>
      </c>
      <c r="L13" s="27" t="s">
        <v>15</v>
      </c>
      <c r="M13" s="28" t="s">
        <v>13</v>
      </c>
      <c r="N13" s="29" t="s">
        <v>13</v>
      </c>
      <c r="O13" s="30" t="s">
        <v>14</v>
      </c>
      <c r="P13" s="31" t="s">
        <v>15</v>
      </c>
      <c r="Q13" s="32" t="s">
        <v>13</v>
      </c>
      <c r="R13" s="33" t="s">
        <v>13</v>
      </c>
      <c r="S13" s="34" t="s">
        <v>14</v>
      </c>
      <c r="T13" s="35" t="s">
        <v>15</v>
      </c>
      <c r="U13" s="36" t="s">
        <v>13</v>
      </c>
    </row>
    <row r="14" spans="1:21" ht="12.75">
      <c r="A14" s="37"/>
      <c r="B14" s="89">
        <f>$R$1+4</f>
        <v>13</v>
      </c>
      <c r="C14" s="89"/>
      <c r="D14" s="89">
        <f>$R$1+5</f>
        <v>14</v>
      </c>
      <c r="E14" s="89"/>
      <c r="F14" s="89">
        <f>$R$1+6</f>
        <v>15</v>
      </c>
      <c r="G14" s="89"/>
      <c r="H14" s="89">
        <f>$R$1+7</f>
        <v>16</v>
      </c>
      <c r="I14" s="90"/>
      <c r="J14" s="40"/>
      <c r="K14" s="41"/>
      <c r="L14" s="42"/>
      <c r="M14" s="43"/>
      <c r="N14" s="44"/>
      <c r="O14" s="45"/>
      <c r="P14" s="45"/>
      <c r="Q14" s="46"/>
      <c r="R14" s="47"/>
      <c r="S14" s="48"/>
      <c r="T14" s="48"/>
      <c r="U14" s="49"/>
    </row>
    <row r="15" spans="1:21" ht="12.75">
      <c r="A15" s="37"/>
      <c r="B15" s="38" t="s">
        <v>16</v>
      </c>
      <c r="C15" s="38" t="s">
        <v>17</v>
      </c>
      <c r="D15" s="38" t="s">
        <v>16</v>
      </c>
      <c r="E15" s="38" t="s">
        <v>17</v>
      </c>
      <c r="F15" s="38" t="s">
        <v>16</v>
      </c>
      <c r="G15" s="38" t="s">
        <v>17</v>
      </c>
      <c r="H15" s="38" t="s">
        <v>16</v>
      </c>
      <c r="I15" s="39" t="s">
        <v>17</v>
      </c>
      <c r="J15" s="40"/>
      <c r="K15" s="41"/>
      <c r="L15" s="42"/>
      <c r="M15" s="43"/>
      <c r="N15" s="83" t="s">
        <v>18</v>
      </c>
      <c r="O15" s="84"/>
      <c r="P15" s="84"/>
      <c r="Q15" s="85"/>
      <c r="R15" s="80" t="s">
        <v>19</v>
      </c>
      <c r="S15" s="81"/>
      <c r="T15" s="81"/>
      <c r="U15" s="82"/>
    </row>
    <row r="16" spans="1:21" ht="12.75">
      <c r="A16" s="37" t="s">
        <v>20</v>
      </c>
      <c r="B16" s="69"/>
      <c r="C16" s="69"/>
      <c r="D16" s="69">
        <v>6</v>
      </c>
      <c r="E16" s="69">
        <v>12</v>
      </c>
      <c r="F16" s="69">
        <v>1</v>
      </c>
      <c r="G16" s="69">
        <v>3</v>
      </c>
      <c r="H16" s="69"/>
      <c r="I16" s="69"/>
      <c r="J16" s="37">
        <f aca="true" t="shared" si="0" ref="J16:J21">SUM(B16:I16)</f>
        <v>22</v>
      </c>
      <c r="K16" s="50">
        <f aca="true" t="shared" si="1" ref="K16:K21">J16*100/SUM($J$16:$J$21)</f>
        <v>29.72972972972973</v>
      </c>
      <c r="L16" s="51">
        <f aca="true" t="shared" si="2" ref="L16:L21">IF(K16&lt;$R$11,J16,0)</f>
        <v>0</v>
      </c>
      <c r="M16" s="52">
        <f aca="true" t="shared" si="3" ref="M16:M21">IF(K16&lt;=$R$11,0,J16)</f>
        <v>22</v>
      </c>
      <c r="N16" s="53">
        <f aca="true" t="shared" si="4" ref="N16:N21">B16+D16+F16+H16</f>
        <v>7</v>
      </c>
      <c r="O16" s="54">
        <f aca="true" t="shared" si="5" ref="O16:O21">N16*100/SUM($N$16:$N$21)</f>
        <v>18.91891891891892</v>
      </c>
      <c r="P16" s="55">
        <f aca="true" t="shared" si="6" ref="P16:P21">IF(O16&lt;$R$11,N16,0)</f>
        <v>0</v>
      </c>
      <c r="Q16" s="56">
        <f aca="true" t="shared" si="7" ref="Q16:Q21">IF(O16&lt;=$R$11,0,N16)</f>
        <v>7</v>
      </c>
      <c r="R16" s="57">
        <f aca="true" t="shared" si="8" ref="R16:R21">C16+E16+G16+I16</f>
        <v>15</v>
      </c>
      <c r="S16" s="58">
        <f aca="true" t="shared" si="9" ref="S16:S21">R16*100/SUM($R$16:$R$21)</f>
        <v>40.54054054054054</v>
      </c>
      <c r="T16" s="59">
        <f aca="true" t="shared" si="10" ref="T16:T21">IF(S16&lt;$R$11,R16,0)</f>
        <v>0</v>
      </c>
      <c r="U16" s="60">
        <f aca="true" t="shared" si="11" ref="U16:U21">IF(S16&lt;=$R$11,0,R16)</f>
        <v>15</v>
      </c>
    </row>
    <row r="17" spans="1:21" ht="12.75">
      <c r="A17" s="37" t="s">
        <v>21</v>
      </c>
      <c r="B17" s="69"/>
      <c r="C17" s="69"/>
      <c r="D17" s="69">
        <v>8</v>
      </c>
      <c r="E17" s="69">
        <v>7</v>
      </c>
      <c r="F17" s="69">
        <v>2</v>
      </c>
      <c r="G17" s="69">
        <v>1</v>
      </c>
      <c r="H17" s="69"/>
      <c r="I17" s="69"/>
      <c r="J17" s="37">
        <f t="shared" si="0"/>
        <v>18</v>
      </c>
      <c r="K17" s="50">
        <f t="shared" si="1"/>
        <v>24.324324324324323</v>
      </c>
      <c r="L17" s="51">
        <f t="shared" si="2"/>
        <v>0</v>
      </c>
      <c r="M17" s="52">
        <f t="shared" si="3"/>
        <v>18</v>
      </c>
      <c r="N17" s="53">
        <f t="shared" si="4"/>
        <v>10</v>
      </c>
      <c r="O17" s="54">
        <f t="shared" si="5"/>
        <v>27.027027027027028</v>
      </c>
      <c r="P17" s="55">
        <f t="shared" si="6"/>
        <v>0</v>
      </c>
      <c r="Q17" s="56">
        <f t="shared" si="7"/>
        <v>10</v>
      </c>
      <c r="R17" s="57">
        <f t="shared" si="8"/>
        <v>8</v>
      </c>
      <c r="S17" s="58">
        <f t="shared" si="9"/>
        <v>21.62162162162162</v>
      </c>
      <c r="T17" s="59">
        <f t="shared" si="10"/>
        <v>0</v>
      </c>
      <c r="U17" s="60">
        <f t="shared" si="11"/>
        <v>8</v>
      </c>
    </row>
    <row r="18" spans="1:21" ht="12.75">
      <c r="A18" s="37" t="s">
        <v>22</v>
      </c>
      <c r="B18" s="69"/>
      <c r="C18" s="69"/>
      <c r="D18" s="69">
        <v>3</v>
      </c>
      <c r="E18" s="69">
        <v>4</v>
      </c>
      <c r="F18" s="69">
        <v>4</v>
      </c>
      <c r="G18" s="69">
        <v>2</v>
      </c>
      <c r="H18" s="69">
        <v>1</v>
      </c>
      <c r="I18" s="69"/>
      <c r="J18" s="37">
        <f t="shared" si="0"/>
        <v>14</v>
      </c>
      <c r="K18" s="50">
        <f t="shared" si="1"/>
        <v>18.91891891891892</v>
      </c>
      <c r="L18" s="51">
        <f t="shared" si="2"/>
        <v>0</v>
      </c>
      <c r="M18" s="52">
        <f t="shared" si="3"/>
        <v>14</v>
      </c>
      <c r="N18" s="53">
        <f t="shared" si="4"/>
        <v>8</v>
      </c>
      <c r="O18" s="54">
        <f t="shared" si="5"/>
        <v>21.62162162162162</v>
      </c>
      <c r="P18" s="55">
        <f t="shared" si="6"/>
        <v>0</v>
      </c>
      <c r="Q18" s="56">
        <f t="shared" si="7"/>
        <v>8</v>
      </c>
      <c r="R18" s="57">
        <f t="shared" si="8"/>
        <v>6</v>
      </c>
      <c r="S18" s="58">
        <f t="shared" si="9"/>
        <v>16.216216216216218</v>
      </c>
      <c r="T18" s="59">
        <f t="shared" si="10"/>
        <v>0</v>
      </c>
      <c r="U18" s="60">
        <f t="shared" si="11"/>
        <v>6</v>
      </c>
    </row>
    <row r="19" spans="1:21" ht="12.75">
      <c r="A19" s="37" t="s">
        <v>51</v>
      </c>
      <c r="B19" s="69"/>
      <c r="C19" s="69"/>
      <c r="D19" s="69">
        <v>5</v>
      </c>
      <c r="E19" s="69">
        <v>3</v>
      </c>
      <c r="F19" s="69">
        <v>1</v>
      </c>
      <c r="G19" s="69"/>
      <c r="H19" s="69"/>
      <c r="I19" s="69"/>
      <c r="J19" s="37">
        <f t="shared" si="0"/>
        <v>9</v>
      </c>
      <c r="K19" s="50">
        <f t="shared" si="1"/>
        <v>12.162162162162161</v>
      </c>
      <c r="L19" s="51">
        <f t="shared" si="2"/>
        <v>0</v>
      </c>
      <c r="M19" s="52">
        <f t="shared" si="3"/>
        <v>9</v>
      </c>
      <c r="N19" s="53">
        <f t="shared" si="4"/>
        <v>6</v>
      </c>
      <c r="O19" s="54">
        <f t="shared" si="5"/>
        <v>16.216216216216218</v>
      </c>
      <c r="P19" s="55">
        <f t="shared" si="6"/>
        <v>0</v>
      </c>
      <c r="Q19" s="56">
        <f t="shared" si="7"/>
        <v>6</v>
      </c>
      <c r="R19" s="57">
        <f t="shared" si="8"/>
        <v>3</v>
      </c>
      <c r="S19" s="58">
        <f t="shared" si="9"/>
        <v>8.108108108108109</v>
      </c>
      <c r="T19" s="59">
        <f t="shared" si="10"/>
        <v>0</v>
      </c>
      <c r="U19" s="60">
        <f t="shared" si="11"/>
        <v>3</v>
      </c>
    </row>
    <row r="20" spans="1:21" ht="12.75">
      <c r="A20" s="37" t="s">
        <v>23</v>
      </c>
      <c r="B20" s="69"/>
      <c r="C20" s="69"/>
      <c r="D20" s="69">
        <v>2</v>
      </c>
      <c r="E20" s="69">
        <v>4</v>
      </c>
      <c r="F20" s="69">
        <v>3</v>
      </c>
      <c r="G20" s="69">
        <v>1</v>
      </c>
      <c r="H20" s="69"/>
      <c r="I20" s="69"/>
      <c r="J20" s="37">
        <f t="shared" si="0"/>
        <v>10</v>
      </c>
      <c r="K20" s="50">
        <f t="shared" si="1"/>
        <v>13.513513513513514</v>
      </c>
      <c r="L20" s="51">
        <f t="shared" si="2"/>
        <v>0</v>
      </c>
      <c r="M20" s="52">
        <f t="shared" si="3"/>
        <v>10</v>
      </c>
      <c r="N20" s="53">
        <f t="shared" si="4"/>
        <v>5</v>
      </c>
      <c r="O20" s="54">
        <f t="shared" si="5"/>
        <v>13.513513513513514</v>
      </c>
      <c r="P20" s="55">
        <f t="shared" si="6"/>
        <v>0</v>
      </c>
      <c r="Q20" s="56">
        <f t="shared" si="7"/>
        <v>5</v>
      </c>
      <c r="R20" s="57">
        <f t="shared" si="8"/>
        <v>5</v>
      </c>
      <c r="S20" s="58">
        <f t="shared" si="9"/>
        <v>13.513513513513514</v>
      </c>
      <c r="T20" s="59">
        <f t="shared" si="10"/>
        <v>0</v>
      </c>
      <c r="U20" s="60">
        <f t="shared" si="11"/>
        <v>5</v>
      </c>
    </row>
    <row r="21" spans="1:21" ht="12.75">
      <c r="A21" s="37" t="s">
        <v>24</v>
      </c>
      <c r="B21" s="69"/>
      <c r="C21" s="69"/>
      <c r="D21" s="69"/>
      <c r="E21" s="69"/>
      <c r="F21" s="69">
        <v>1</v>
      </c>
      <c r="G21" s="69"/>
      <c r="H21" s="69"/>
      <c r="I21" s="69"/>
      <c r="J21" s="37">
        <f t="shared" si="0"/>
        <v>1</v>
      </c>
      <c r="K21" s="50">
        <f t="shared" si="1"/>
        <v>1.3513513513513513</v>
      </c>
      <c r="L21" s="51">
        <f t="shared" si="2"/>
        <v>1</v>
      </c>
      <c r="M21" s="52">
        <f t="shared" si="3"/>
        <v>0</v>
      </c>
      <c r="N21" s="53">
        <f t="shared" si="4"/>
        <v>1</v>
      </c>
      <c r="O21" s="54">
        <f t="shared" si="5"/>
        <v>2.7027027027027026</v>
      </c>
      <c r="P21" s="55">
        <f t="shared" si="6"/>
        <v>0</v>
      </c>
      <c r="Q21" s="56">
        <f t="shared" si="7"/>
        <v>1</v>
      </c>
      <c r="R21" s="57">
        <f t="shared" si="8"/>
        <v>0</v>
      </c>
      <c r="S21" s="58">
        <f t="shared" si="9"/>
        <v>0</v>
      </c>
      <c r="T21" s="59">
        <f t="shared" si="10"/>
        <v>0</v>
      </c>
      <c r="U21" s="60">
        <f t="shared" si="11"/>
        <v>0</v>
      </c>
    </row>
    <row r="22" spans="1:21" ht="24" customHeight="1" thickBot="1">
      <c r="A22" s="61" t="s">
        <v>25</v>
      </c>
      <c r="B22" s="92" t="s">
        <v>26</v>
      </c>
      <c r="C22" s="92"/>
      <c r="D22" s="92"/>
      <c r="E22" s="92"/>
      <c r="F22" s="92"/>
      <c r="G22" s="92"/>
      <c r="H22" s="92"/>
      <c r="I22" s="93"/>
      <c r="J22" s="62"/>
      <c r="K22" s="63"/>
      <c r="L22" s="63"/>
      <c r="M22" s="64">
        <f>SUM(L16:L21)</f>
        <v>1</v>
      </c>
      <c r="N22" s="65"/>
      <c r="O22" s="66"/>
      <c r="P22" s="66"/>
      <c r="Q22" s="64">
        <f>SUM(P16:P21)</f>
        <v>0</v>
      </c>
      <c r="R22" s="65"/>
      <c r="S22" s="66"/>
      <c r="T22" s="66"/>
      <c r="U22" s="64">
        <f>SUM(T16:T21)</f>
        <v>0</v>
      </c>
    </row>
    <row r="23" spans="1:21" ht="12.75">
      <c r="A23" s="3"/>
      <c r="B23" s="3"/>
      <c r="C23" s="3"/>
      <c r="D23" s="3"/>
      <c r="E23" s="3"/>
      <c r="F23" s="3"/>
      <c r="G23" s="3"/>
      <c r="H23" s="3"/>
      <c r="I23" s="3"/>
      <c r="J23" s="3"/>
      <c r="K23" s="3"/>
      <c r="L23" s="67"/>
      <c r="M23" s="67"/>
      <c r="N23" s="67"/>
      <c r="O23" s="67"/>
      <c r="P23" s="67"/>
      <c r="Q23" s="67"/>
      <c r="R23" s="67"/>
      <c r="S23" s="67"/>
      <c r="T23" s="67"/>
      <c r="U23" s="14"/>
    </row>
    <row r="24" spans="1:6" ht="12.75">
      <c r="A24" s="17" t="s">
        <v>27</v>
      </c>
      <c r="E24" s="88" t="str">
        <f>IF(SUM(B16:I21)+U9=R5,"JA","NEIN")</f>
        <v>JA</v>
      </c>
      <c r="F24" s="88"/>
    </row>
    <row r="25" ht="12.75"/>
    <row r="26" spans="1:25" ht="12.75">
      <c r="A26" s="22"/>
      <c r="B26" s="22"/>
      <c r="C26" s="22"/>
      <c r="D26" s="22"/>
      <c r="E26" s="22"/>
      <c r="F26" s="22"/>
      <c r="G26" s="22"/>
      <c r="H26" s="22"/>
      <c r="I26" s="22"/>
      <c r="J26" s="22"/>
      <c r="K26" s="22"/>
      <c r="L26" s="22"/>
      <c r="M26" s="22"/>
      <c r="N26" s="22"/>
      <c r="O26" s="22"/>
      <c r="P26" s="22"/>
      <c r="Q26" s="22"/>
      <c r="R26" s="22"/>
      <c r="S26" s="22"/>
      <c r="T26" s="22"/>
      <c r="U26" s="22"/>
      <c r="V26" s="21"/>
      <c r="W26" s="21"/>
      <c r="X26" s="21"/>
      <c r="Y26" s="21"/>
    </row>
    <row r="27" spans="1:23" ht="18">
      <c r="A27" s="23" t="s">
        <v>28</v>
      </c>
      <c r="F27" s="21"/>
      <c r="G27" s="21"/>
      <c r="H27" s="21"/>
      <c r="O27" s="94" t="s">
        <v>45</v>
      </c>
      <c r="P27" s="95"/>
      <c r="Q27" s="95"/>
      <c r="R27" s="95"/>
      <c r="S27" s="95"/>
      <c r="T27" s="95"/>
      <c r="U27" s="71">
        <v>2</v>
      </c>
      <c r="V27" s="21"/>
      <c r="W27" s="21"/>
    </row>
    <row r="28" ht="12.75"/>
    <row r="29" spans="1:19" ht="12.75">
      <c r="A29" s="96" t="s">
        <v>10</v>
      </c>
      <c r="B29" s="96"/>
      <c r="C29" s="96"/>
      <c r="D29" s="96"/>
      <c r="E29" s="96"/>
      <c r="F29" s="96"/>
      <c r="G29" s="96"/>
      <c r="H29" s="96"/>
      <c r="I29" s="96"/>
      <c r="J29" s="96"/>
      <c r="K29" s="96"/>
      <c r="L29" s="96"/>
      <c r="M29" s="96"/>
      <c r="N29" s="96"/>
      <c r="O29" s="96"/>
      <c r="P29" s="96"/>
      <c r="Q29" s="96"/>
      <c r="R29" s="91">
        <v>5</v>
      </c>
      <c r="S29" s="91"/>
    </row>
    <row r="30" spans="6:8" ht="13.5" thickBot="1">
      <c r="F30" s="21"/>
      <c r="G30" s="21"/>
      <c r="H30" s="21"/>
    </row>
    <row r="31" spans="1:21" ht="12.75">
      <c r="A31" s="24" t="s">
        <v>29</v>
      </c>
      <c r="B31" s="86" t="s">
        <v>12</v>
      </c>
      <c r="C31" s="86"/>
      <c r="D31" s="86"/>
      <c r="E31" s="86"/>
      <c r="F31" s="86"/>
      <c r="G31" s="86"/>
      <c r="H31" s="86"/>
      <c r="I31" s="87"/>
      <c r="J31" s="26" t="s">
        <v>13</v>
      </c>
      <c r="K31" s="25" t="s">
        <v>14</v>
      </c>
      <c r="L31" s="27" t="s">
        <v>15</v>
      </c>
      <c r="M31" s="28" t="s">
        <v>13</v>
      </c>
      <c r="N31" s="29" t="s">
        <v>13</v>
      </c>
      <c r="O31" s="30" t="s">
        <v>14</v>
      </c>
      <c r="P31" s="31" t="s">
        <v>15</v>
      </c>
      <c r="Q31" s="32" t="s">
        <v>13</v>
      </c>
      <c r="R31" s="33" t="s">
        <v>13</v>
      </c>
      <c r="S31" s="34" t="s">
        <v>14</v>
      </c>
      <c r="T31" s="35" t="s">
        <v>15</v>
      </c>
      <c r="U31" s="36" t="s">
        <v>13</v>
      </c>
    </row>
    <row r="32" spans="1:21" ht="12.75">
      <c r="A32" s="37"/>
      <c r="B32" s="89">
        <f>$R$1+4</f>
        <v>13</v>
      </c>
      <c r="C32" s="89"/>
      <c r="D32" s="89">
        <f>$R$1+5</f>
        <v>14</v>
      </c>
      <c r="E32" s="89"/>
      <c r="F32" s="89">
        <f>$R$1+6</f>
        <v>15</v>
      </c>
      <c r="G32" s="89"/>
      <c r="H32" s="89">
        <f>$R$1+7</f>
        <v>16</v>
      </c>
      <c r="I32" s="90"/>
      <c r="J32" s="40"/>
      <c r="K32" s="41"/>
      <c r="L32" s="42"/>
      <c r="M32" s="43"/>
      <c r="N32" s="44"/>
      <c r="O32" s="45"/>
      <c r="P32" s="45"/>
      <c r="Q32" s="46"/>
      <c r="R32" s="47"/>
      <c r="S32" s="48"/>
      <c r="T32" s="48"/>
      <c r="U32" s="49"/>
    </row>
    <row r="33" spans="1:21" ht="12.75">
      <c r="A33" s="37"/>
      <c r="B33" s="38" t="s">
        <v>16</v>
      </c>
      <c r="C33" s="38" t="s">
        <v>17</v>
      </c>
      <c r="D33" s="38" t="s">
        <v>16</v>
      </c>
      <c r="E33" s="38" t="s">
        <v>17</v>
      </c>
      <c r="F33" s="38" t="s">
        <v>16</v>
      </c>
      <c r="G33" s="38" t="s">
        <v>17</v>
      </c>
      <c r="H33" s="38" t="s">
        <v>16</v>
      </c>
      <c r="I33" s="39" t="s">
        <v>17</v>
      </c>
      <c r="J33" s="40"/>
      <c r="K33" s="41"/>
      <c r="L33" s="42"/>
      <c r="M33" s="43"/>
      <c r="N33" s="83" t="s">
        <v>18</v>
      </c>
      <c r="O33" s="84"/>
      <c r="P33" s="84"/>
      <c r="Q33" s="85"/>
      <c r="R33" s="80" t="s">
        <v>19</v>
      </c>
      <c r="S33" s="81"/>
      <c r="T33" s="81"/>
      <c r="U33" s="82"/>
    </row>
    <row r="34" spans="1:21" ht="12.75">
      <c r="A34" s="37" t="s">
        <v>30</v>
      </c>
      <c r="B34" s="69"/>
      <c r="C34" s="69"/>
      <c r="D34" s="69">
        <v>4</v>
      </c>
      <c r="E34" s="69">
        <v>5</v>
      </c>
      <c r="F34" s="69">
        <v>1</v>
      </c>
      <c r="G34" s="69">
        <v>1</v>
      </c>
      <c r="H34" s="69"/>
      <c r="I34" s="69"/>
      <c r="J34" s="37">
        <f aca="true" t="shared" si="12" ref="J34:J43">SUM(B34:I34)</f>
        <v>11</v>
      </c>
      <c r="K34" s="50">
        <f aca="true" t="shared" si="13" ref="K34:K43">J34*100/SUM($J$34:$J$43)</f>
        <v>14.864864864864865</v>
      </c>
      <c r="L34" s="51">
        <f aca="true" t="shared" si="14" ref="L34:L43">IF(K34&lt;$R$29,J34,0)</f>
        <v>0</v>
      </c>
      <c r="M34" s="52">
        <f aca="true" t="shared" si="15" ref="M34:M43">IF(K34&lt;=$R$29,0,J34)</f>
        <v>11</v>
      </c>
      <c r="N34" s="53">
        <f aca="true" t="shared" si="16" ref="N34:N43">B34+D34+F34+H34</f>
        <v>5</v>
      </c>
      <c r="O34" s="54">
        <f aca="true" t="shared" si="17" ref="O34:O43">N34*100/SUM($N$34:$N$43)</f>
        <v>13.513513513513514</v>
      </c>
      <c r="P34" s="55">
        <f aca="true" t="shared" si="18" ref="P34:P43">IF(O34&lt;$R$29,N34,0)</f>
        <v>0</v>
      </c>
      <c r="Q34" s="56">
        <f aca="true" t="shared" si="19" ref="Q34:Q43">IF(O34&lt;=$R$29,0,N34)</f>
        <v>5</v>
      </c>
      <c r="R34" s="57">
        <f aca="true" t="shared" si="20" ref="R34:R43">C34+E34+G34+I34</f>
        <v>6</v>
      </c>
      <c r="S34" s="58">
        <f aca="true" t="shared" si="21" ref="S34:S43">R34*100/SUM($R$34:$R$43)</f>
        <v>16.216216216216218</v>
      </c>
      <c r="T34" s="59">
        <f aca="true" t="shared" si="22" ref="T34:T43">IF(S34&lt;$R$29,R34,0)</f>
        <v>0</v>
      </c>
      <c r="U34" s="60">
        <f aca="true" t="shared" si="23" ref="U34:U43">IF(S34&lt;=$R$29,0,R34)</f>
        <v>6</v>
      </c>
    </row>
    <row r="35" spans="1:21" ht="12.75">
      <c r="A35" s="37" t="s">
        <v>31</v>
      </c>
      <c r="B35" s="69"/>
      <c r="C35" s="69"/>
      <c r="D35" s="69">
        <v>7</v>
      </c>
      <c r="E35" s="69">
        <v>5</v>
      </c>
      <c r="F35" s="69">
        <v>1</v>
      </c>
      <c r="G35" s="69">
        <v>2</v>
      </c>
      <c r="H35" s="69"/>
      <c r="I35" s="69"/>
      <c r="J35" s="37">
        <f t="shared" si="12"/>
        <v>15</v>
      </c>
      <c r="K35" s="50">
        <f t="shared" si="13"/>
        <v>20.27027027027027</v>
      </c>
      <c r="L35" s="51">
        <f t="shared" si="14"/>
        <v>0</v>
      </c>
      <c r="M35" s="52">
        <f t="shared" si="15"/>
        <v>15</v>
      </c>
      <c r="N35" s="53">
        <f t="shared" si="16"/>
        <v>8</v>
      </c>
      <c r="O35" s="54">
        <f t="shared" si="17"/>
        <v>21.62162162162162</v>
      </c>
      <c r="P35" s="55">
        <f t="shared" si="18"/>
        <v>0</v>
      </c>
      <c r="Q35" s="56">
        <f t="shared" si="19"/>
        <v>8</v>
      </c>
      <c r="R35" s="57">
        <f t="shared" si="20"/>
        <v>7</v>
      </c>
      <c r="S35" s="58">
        <f t="shared" si="21"/>
        <v>18.91891891891892</v>
      </c>
      <c r="T35" s="59">
        <f t="shared" si="22"/>
        <v>0</v>
      </c>
      <c r="U35" s="60">
        <f t="shared" si="23"/>
        <v>7</v>
      </c>
    </row>
    <row r="36" spans="1:21" ht="12.75">
      <c r="A36" s="37" t="s">
        <v>32</v>
      </c>
      <c r="B36" s="69"/>
      <c r="C36" s="69"/>
      <c r="D36" s="69">
        <v>5</v>
      </c>
      <c r="E36" s="69">
        <v>9</v>
      </c>
      <c r="F36" s="69">
        <v>4</v>
      </c>
      <c r="G36" s="69">
        <v>1</v>
      </c>
      <c r="H36" s="69">
        <v>1</v>
      </c>
      <c r="I36" s="69"/>
      <c r="J36" s="37">
        <f t="shared" si="12"/>
        <v>20</v>
      </c>
      <c r="K36" s="50">
        <f t="shared" si="13"/>
        <v>27.027027027027028</v>
      </c>
      <c r="L36" s="51">
        <f t="shared" si="14"/>
        <v>0</v>
      </c>
      <c r="M36" s="52">
        <f t="shared" si="15"/>
        <v>20</v>
      </c>
      <c r="N36" s="53">
        <f t="shared" si="16"/>
        <v>10</v>
      </c>
      <c r="O36" s="54">
        <f t="shared" si="17"/>
        <v>27.027027027027028</v>
      </c>
      <c r="P36" s="55">
        <f t="shared" si="18"/>
        <v>0</v>
      </c>
      <c r="Q36" s="56">
        <f t="shared" si="19"/>
        <v>10</v>
      </c>
      <c r="R36" s="57">
        <f t="shared" si="20"/>
        <v>10</v>
      </c>
      <c r="S36" s="58">
        <f t="shared" si="21"/>
        <v>27.027027027027028</v>
      </c>
      <c r="T36" s="59">
        <f t="shared" si="22"/>
        <v>0</v>
      </c>
      <c r="U36" s="60">
        <f t="shared" si="23"/>
        <v>10</v>
      </c>
    </row>
    <row r="37" spans="1:21" ht="12.75">
      <c r="A37" s="37" t="s">
        <v>33</v>
      </c>
      <c r="B37" s="69"/>
      <c r="C37" s="69"/>
      <c r="D37" s="69">
        <v>1</v>
      </c>
      <c r="E37" s="69">
        <v>2</v>
      </c>
      <c r="F37" s="69">
        <v>3</v>
      </c>
      <c r="G37" s="69">
        <v>2</v>
      </c>
      <c r="H37" s="69"/>
      <c r="I37" s="69"/>
      <c r="J37" s="37">
        <f t="shared" si="12"/>
        <v>8</v>
      </c>
      <c r="K37" s="50">
        <f t="shared" si="13"/>
        <v>10.81081081081081</v>
      </c>
      <c r="L37" s="51">
        <f t="shared" si="14"/>
        <v>0</v>
      </c>
      <c r="M37" s="52">
        <f t="shared" si="15"/>
        <v>8</v>
      </c>
      <c r="N37" s="53">
        <f t="shared" si="16"/>
        <v>4</v>
      </c>
      <c r="O37" s="54">
        <f t="shared" si="17"/>
        <v>10.81081081081081</v>
      </c>
      <c r="P37" s="55">
        <f t="shared" si="18"/>
        <v>0</v>
      </c>
      <c r="Q37" s="56">
        <f t="shared" si="19"/>
        <v>4</v>
      </c>
      <c r="R37" s="57">
        <f t="shared" si="20"/>
        <v>4</v>
      </c>
      <c r="S37" s="58">
        <f t="shared" si="21"/>
        <v>10.81081081081081</v>
      </c>
      <c r="T37" s="59">
        <f t="shared" si="22"/>
        <v>0</v>
      </c>
      <c r="U37" s="60">
        <f t="shared" si="23"/>
        <v>4</v>
      </c>
    </row>
    <row r="38" spans="1:21" ht="12.75">
      <c r="A38" s="37" t="s">
        <v>34</v>
      </c>
      <c r="B38" s="69"/>
      <c r="C38" s="69"/>
      <c r="D38" s="69">
        <v>2</v>
      </c>
      <c r="E38" s="69">
        <v>6</v>
      </c>
      <c r="F38" s="69">
        <v>1</v>
      </c>
      <c r="G38" s="69">
        <v>1</v>
      </c>
      <c r="H38" s="69"/>
      <c r="I38" s="69"/>
      <c r="J38" s="37">
        <f t="shared" si="12"/>
        <v>10</v>
      </c>
      <c r="K38" s="50">
        <f t="shared" si="13"/>
        <v>13.513513513513514</v>
      </c>
      <c r="L38" s="51">
        <f t="shared" si="14"/>
        <v>0</v>
      </c>
      <c r="M38" s="52">
        <f t="shared" si="15"/>
        <v>10</v>
      </c>
      <c r="N38" s="53">
        <f t="shared" si="16"/>
        <v>3</v>
      </c>
      <c r="O38" s="54">
        <f t="shared" si="17"/>
        <v>8.108108108108109</v>
      </c>
      <c r="P38" s="55">
        <f t="shared" si="18"/>
        <v>0</v>
      </c>
      <c r="Q38" s="56">
        <f t="shared" si="19"/>
        <v>3</v>
      </c>
      <c r="R38" s="57">
        <f t="shared" si="20"/>
        <v>7</v>
      </c>
      <c r="S38" s="58">
        <f t="shared" si="21"/>
        <v>18.91891891891892</v>
      </c>
      <c r="T38" s="59">
        <f t="shared" si="22"/>
        <v>0</v>
      </c>
      <c r="U38" s="60">
        <f t="shared" si="23"/>
        <v>7</v>
      </c>
    </row>
    <row r="39" spans="1:21" ht="12.75">
      <c r="A39" s="37" t="s">
        <v>35</v>
      </c>
      <c r="B39" s="69"/>
      <c r="C39" s="69"/>
      <c r="D39" s="69">
        <v>1</v>
      </c>
      <c r="E39" s="69"/>
      <c r="F39" s="69"/>
      <c r="G39" s="69"/>
      <c r="H39" s="69"/>
      <c r="I39" s="69"/>
      <c r="J39" s="37">
        <f t="shared" si="12"/>
        <v>1</v>
      </c>
      <c r="K39" s="50">
        <f t="shared" si="13"/>
        <v>1.3513513513513513</v>
      </c>
      <c r="L39" s="51">
        <f t="shared" si="14"/>
        <v>1</v>
      </c>
      <c r="M39" s="52">
        <f t="shared" si="15"/>
        <v>0</v>
      </c>
      <c r="N39" s="53">
        <f t="shared" si="16"/>
        <v>1</v>
      </c>
      <c r="O39" s="54">
        <f t="shared" si="17"/>
        <v>2.7027027027027026</v>
      </c>
      <c r="P39" s="55">
        <f t="shared" si="18"/>
        <v>1</v>
      </c>
      <c r="Q39" s="56">
        <f t="shared" si="19"/>
        <v>0</v>
      </c>
      <c r="R39" s="57">
        <f t="shared" si="20"/>
        <v>0</v>
      </c>
      <c r="S39" s="58">
        <f t="shared" si="21"/>
        <v>0</v>
      </c>
      <c r="T39" s="59">
        <f t="shared" si="22"/>
        <v>0</v>
      </c>
      <c r="U39" s="60">
        <f t="shared" si="23"/>
        <v>0</v>
      </c>
    </row>
    <row r="40" spans="1:21" ht="12.75">
      <c r="A40" s="37" t="s">
        <v>36</v>
      </c>
      <c r="B40" s="69"/>
      <c r="C40" s="69"/>
      <c r="D40" s="69"/>
      <c r="E40" s="69"/>
      <c r="F40" s="69"/>
      <c r="G40" s="69"/>
      <c r="H40" s="69"/>
      <c r="I40" s="69"/>
      <c r="J40" s="37">
        <f t="shared" si="12"/>
        <v>0</v>
      </c>
      <c r="K40" s="50">
        <f t="shared" si="13"/>
        <v>0</v>
      </c>
      <c r="L40" s="51">
        <f t="shared" si="14"/>
        <v>0</v>
      </c>
      <c r="M40" s="52">
        <f t="shared" si="15"/>
        <v>0</v>
      </c>
      <c r="N40" s="53">
        <f t="shared" si="16"/>
        <v>0</v>
      </c>
      <c r="O40" s="54">
        <f t="shared" si="17"/>
        <v>0</v>
      </c>
      <c r="P40" s="55">
        <f t="shared" si="18"/>
        <v>0</v>
      </c>
      <c r="Q40" s="56">
        <f t="shared" si="19"/>
        <v>0</v>
      </c>
      <c r="R40" s="57">
        <f t="shared" si="20"/>
        <v>0</v>
      </c>
      <c r="S40" s="58">
        <f t="shared" si="21"/>
        <v>0</v>
      </c>
      <c r="T40" s="59">
        <f t="shared" si="22"/>
        <v>0</v>
      </c>
      <c r="U40" s="60">
        <f t="shared" si="23"/>
        <v>0</v>
      </c>
    </row>
    <row r="41" spans="1:21" ht="12.75">
      <c r="A41" s="37" t="s">
        <v>37</v>
      </c>
      <c r="B41" s="69"/>
      <c r="C41" s="69"/>
      <c r="D41" s="69"/>
      <c r="E41" s="69"/>
      <c r="F41" s="69"/>
      <c r="G41" s="69"/>
      <c r="H41" s="69"/>
      <c r="I41" s="69"/>
      <c r="J41" s="37">
        <f t="shared" si="12"/>
        <v>0</v>
      </c>
      <c r="K41" s="50">
        <f t="shared" si="13"/>
        <v>0</v>
      </c>
      <c r="L41" s="51">
        <f t="shared" si="14"/>
        <v>0</v>
      </c>
      <c r="M41" s="52">
        <f t="shared" si="15"/>
        <v>0</v>
      </c>
      <c r="N41" s="53">
        <f t="shared" si="16"/>
        <v>0</v>
      </c>
      <c r="O41" s="54">
        <f t="shared" si="17"/>
        <v>0</v>
      </c>
      <c r="P41" s="55">
        <f t="shared" si="18"/>
        <v>0</v>
      </c>
      <c r="Q41" s="56">
        <f t="shared" si="19"/>
        <v>0</v>
      </c>
      <c r="R41" s="57">
        <f t="shared" si="20"/>
        <v>0</v>
      </c>
      <c r="S41" s="58">
        <f t="shared" si="21"/>
        <v>0</v>
      </c>
      <c r="T41" s="59">
        <f t="shared" si="22"/>
        <v>0</v>
      </c>
      <c r="U41" s="60">
        <f t="shared" si="23"/>
        <v>0</v>
      </c>
    </row>
    <row r="42" spans="1:21" ht="12.75">
      <c r="A42" s="37" t="s">
        <v>38</v>
      </c>
      <c r="B42" s="69"/>
      <c r="C42" s="69"/>
      <c r="D42" s="69"/>
      <c r="E42" s="69"/>
      <c r="F42" s="69"/>
      <c r="G42" s="69"/>
      <c r="H42" s="69"/>
      <c r="I42" s="69"/>
      <c r="J42" s="37">
        <f t="shared" si="12"/>
        <v>0</v>
      </c>
      <c r="K42" s="50">
        <f t="shared" si="13"/>
        <v>0</v>
      </c>
      <c r="L42" s="51">
        <f t="shared" si="14"/>
        <v>0</v>
      </c>
      <c r="M42" s="52">
        <f t="shared" si="15"/>
        <v>0</v>
      </c>
      <c r="N42" s="53">
        <f t="shared" si="16"/>
        <v>0</v>
      </c>
      <c r="O42" s="54">
        <f t="shared" si="17"/>
        <v>0</v>
      </c>
      <c r="P42" s="55">
        <f t="shared" si="18"/>
        <v>0</v>
      </c>
      <c r="Q42" s="56">
        <f t="shared" si="19"/>
        <v>0</v>
      </c>
      <c r="R42" s="57">
        <f t="shared" si="20"/>
        <v>0</v>
      </c>
      <c r="S42" s="58">
        <f t="shared" si="21"/>
        <v>0</v>
      </c>
      <c r="T42" s="59">
        <f t="shared" si="22"/>
        <v>0</v>
      </c>
      <c r="U42" s="60">
        <f t="shared" si="23"/>
        <v>0</v>
      </c>
    </row>
    <row r="43" spans="1:21" ht="12.75">
      <c r="A43" s="37" t="s">
        <v>39</v>
      </c>
      <c r="B43" s="69"/>
      <c r="C43" s="69"/>
      <c r="D43" s="69">
        <v>4</v>
      </c>
      <c r="E43" s="69">
        <v>3</v>
      </c>
      <c r="F43" s="69">
        <v>2</v>
      </c>
      <c r="G43" s="69"/>
      <c r="H43" s="69"/>
      <c r="I43" s="69"/>
      <c r="J43" s="37">
        <f t="shared" si="12"/>
        <v>9</v>
      </c>
      <c r="K43" s="50">
        <f t="shared" si="13"/>
        <v>12.162162162162161</v>
      </c>
      <c r="L43" s="51">
        <f t="shared" si="14"/>
        <v>0</v>
      </c>
      <c r="M43" s="52">
        <f t="shared" si="15"/>
        <v>9</v>
      </c>
      <c r="N43" s="53">
        <f t="shared" si="16"/>
        <v>6</v>
      </c>
      <c r="O43" s="54">
        <f t="shared" si="17"/>
        <v>16.216216216216218</v>
      </c>
      <c r="P43" s="55">
        <f t="shared" si="18"/>
        <v>0</v>
      </c>
      <c r="Q43" s="56">
        <f t="shared" si="19"/>
        <v>6</v>
      </c>
      <c r="R43" s="57">
        <f t="shared" si="20"/>
        <v>3</v>
      </c>
      <c r="S43" s="58">
        <f t="shared" si="21"/>
        <v>8.108108108108109</v>
      </c>
      <c r="T43" s="59">
        <f t="shared" si="22"/>
        <v>0</v>
      </c>
      <c r="U43" s="60">
        <f t="shared" si="23"/>
        <v>3</v>
      </c>
    </row>
    <row r="44" spans="1:21" ht="28.5" customHeight="1" thickBot="1">
      <c r="A44" s="61" t="s">
        <v>25</v>
      </c>
      <c r="B44" s="92" t="s">
        <v>40</v>
      </c>
      <c r="C44" s="92"/>
      <c r="D44" s="92"/>
      <c r="E44" s="92"/>
      <c r="F44" s="92"/>
      <c r="G44" s="92"/>
      <c r="H44" s="92"/>
      <c r="I44" s="93"/>
      <c r="J44" s="62"/>
      <c r="K44" s="63"/>
      <c r="L44" s="63"/>
      <c r="M44" s="64">
        <f>SUM(L34:L43)</f>
        <v>1</v>
      </c>
      <c r="N44" s="65"/>
      <c r="O44" s="66"/>
      <c r="P44" s="66"/>
      <c r="Q44" s="64">
        <f>SUM(P34:P43)</f>
        <v>1</v>
      </c>
      <c r="R44" s="65"/>
      <c r="S44" s="66"/>
      <c r="T44" s="66"/>
      <c r="U44" s="64">
        <f>SUM(T34:T43)</f>
        <v>0</v>
      </c>
    </row>
    <row r="45" spans="1:21" ht="12.75">
      <c r="A45" s="3"/>
      <c r="B45" s="3"/>
      <c r="C45" s="3"/>
      <c r="D45" s="3"/>
      <c r="E45" s="3"/>
      <c r="F45" s="3"/>
      <c r="G45" s="3"/>
      <c r="H45" s="3"/>
      <c r="I45" s="3"/>
      <c r="J45" s="3"/>
      <c r="K45" s="3"/>
      <c r="L45" s="67"/>
      <c r="M45" s="67"/>
      <c r="N45" s="67"/>
      <c r="O45" s="67"/>
      <c r="P45" s="67"/>
      <c r="Q45" s="67"/>
      <c r="R45" s="67"/>
      <c r="S45" s="67"/>
      <c r="T45" s="67"/>
      <c r="U45" s="14"/>
    </row>
    <row r="46" spans="1:6" ht="12.75">
      <c r="A46" s="17" t="s">
        <v>27</v>
      </c>
      <c r="E46" s="88" t="str">
        <f>IF(SUM(B34:I43)+U27=R5,"JA","NEIN")</f>
        <v>JA</v>
      </c>
      <c r="F46" s="88"/>
    </row>
    <row r="47" ht="12.75"/>
    <row r="48" ht="12.75"/>
  </sheetData>
  <sheetProtection password="C9E5" sheet="1" scenarios="1" formatColumns="0" formatRows="0" insertColumns="0" insertRows="0"/>
  <mergeCells count="36">
    <mergeCell ref="R29:S29"/>
    <mergeCell ref="A11:Q11"/>
    <mergeCell ref="A29:Q29"/>
    <mergeCell ref="B14:C14"/>
    <mergeCell ref="D14:E14"/>
    <mergeCell ref="F14:G14"/>
    <mergeCell ref="H14:I14"/>
    <mergeCell ref="R15:U15"/>
    <mergeCell ref="E46:F46"/>
    <mergeCell ref="A6:Q6"/>
    <mergeCell ref="N33:Q33"/>
    <mergeCell ref="B22:I22"/>
    <mergeCell ref="B44:I44"/>
    <mergeCell ref="B13:I13"/>
    <mergeCell ref="O9:T9"/>
    <mergeCell ref="O27:T27"/>
    <mergeCell ref="B32:C32"/>
    <mergeCell ref="D32:E32"/>
    <mergeCell ref="R33:U33"/>
    <mergeCell ref="N15:Q15"/>
    <mergeCell ref="B1:F1"/>
    <mergeCell ref="B2:F2"/>
    <mergeCell ref="B3:F3"/>
    <mergeCell ref="B31:I31"/>
    <mergeCell ref="E24:F24"/>
    <mergeCell ref="F32:G32"/>
    <mergeCell ref="H32:I32"/>
    <mergeCell ref="R11:S11"/>
    <mergeCell ref="W1:AA1"/>
    <mergeCell ref="W2:AA2"/>
    <mergeCell ref="W3:AA3"/>
    <mergeCell ref="AF5:AL5"/>
    <mergeCell ref="V6:AL6"/>
    <mergeCell ref="B4:F4"/>
    <mergeCell ref="W4:AA4"/>
    <mergeCell ref="K5:Q5"/>
  </mergeCells>
  <printOptions/>
  <pageMargins left="0.75" right="0.47" top="1" bottom="1" header="0.4921259845" footer="0.4921259845"/>
  <pageSetup orientation="portrait" paperSize="9" r:id="rId4"/>
  <headerFooter alignWithMargins="0">
    <oddHeader>&amp;C&amp;"Arial,Fett"ERGEBNISSE U18-BUNDESTAGSWAHL AM 18.09.2009&amp;"Arial,Standard" im Wahlkreis 195 - Greiz / Altenburger Land</oddHeader>
    <oddFooter>&amp;L&amp;"Arial,Fett"&amp;12U18-Wahllokal Nr. 275&amp;"Arial,Standard"&amp;10
&amp;"Arial,Fett Kursiv"Jugendfeuerwehr Mohlsdorf&amp;RErstellung: Jugendfeuerwehr Mohlsdorf
Zur Nutzung in den Schulen freigegeben.</oddFooter>
  </headerFooter>
  <drawing r:id="rId3"/>
  <legacyDrawing r:id="rId2"/>
</worksheet>
</file>

<file path=xl/worksheets/sheet2.xml><?xml version="1.0" encoding="utf-8"?>
<worksheet xmlns="http://schemas.openxmlformats.org/spreadsheetml/2006/main" xmlns:r="http://schemas.openxmlformats.org/officeDocument/2006/relationships">
  <dimension ref="A1:AP46"/>
  <sheetViews>
    <sheetView zoomScale="85" zoomScaleNormal="85" workbookViewId="0" topLeftCell="A10">
      <selection activeCell="M24" sqref="M24"/>
    </sheetView>
  </sheetViews>
  <sheetFormatPr defaultColWidth="11.421875" defaultRowHeight="12.75"/>
  <cols>
    <col min="1" max="1" width="15.28125" style="17" customWidth="1"/>
    <col min="2" max="21" width="3.7109375" style="17" customWidth="1"/>
    <col min="22" max="22" width="13.7109375" style="17" bestFit="1" customWidth="1"/>
    <col min="23" max="74" width="3.7109375" style="17" customWidth="1"/>
    <col min="75" max="16384" width="11.421875" style="17" customWidth="1"/>
  </cols>
  <sheetData>
    <row r="1" spans="1:42" s="12" customFormat="1" ht="16.5" thickTop="1">
      <c r="A1" s="6" t="s">
        <v>0</v>
      </c>
      <c r="B1" s="78" t="s">
        <v>1</v>
      </c>
      <c r="C1" s="78"/>
      <c r="D1" s="78"/>
      <c r="E1" s="78"/>
      <c r="F1" s="78"/>
      <c r="G1" s="7"/>
      <c r="H1" s="7"/>
      <c r="I1" s="8"/>
      <c r="J1" s="8"/>
      <c r="K1" s="8"/>
      <c r="L1" s="8"/>
      <c r="M1" s="8"/>
      <c r="N1" s="8"/>
      <c r="O1" s="8"/>
      <c r="P1" s="8"/>
      <c r="Q1" s="9" t="s">
        <v>46</v>
      </c>
      <c r="R1" s="10">
        <v>10</v>
      </c>
      <c r="S1" s="8"/>
      <c r="T1" s="8"/>
      <c r="U1" s="11"/>
      <c r="V1" s="6" t="s">
        <v>0</v>
      </c>
      <c r="W1" s="78" t="s">
        <v>1</v>
      </c>
      <c r="X1" s="78"/>
      <c r="Y1" s="78"/>
      <c r="Z1" s="78"/>
      <c r="AA1" s="78"/>
      <c r="AB1" s="7"/>
      <c r="AC1" s="7"/>
      <c r="AD1" s="8"/>
      <c r="AE1" s="8"/>
      <c r="AF1" s="8"/>
      <c r="AG1" s="8"/>
      <c r="AH1" s="8"/>
      <c r="AI1" s="8"/>
      <c r="AJ1" s="8"/>
      <c r="AK1" s="8"/>
      <c r="AL1" s="9" t="s">
        <v>46</v>
      </c>
      <c r="AM1" s="10">
        <v>10</v>
      </c>
      <c r="AN1" s="8"/>
      <c r="AO1" s="8"/>
      <c r="AP1" s="11"/>
    </row>
    <row r="2" spans="1:42" ht="12.75" customHeight="1">
      <c r="A2" s="13" t="s">
        <v>2</v>
      </c>
      <c r="B2" s="79" t="s">
        <v>3</v>
      </c>
      <c r="C2" s="79"/>
      <c r="D2" s="79"/>
      <c r="E2" s="79"/>
      <c r="F2" s="79"/>
      <c r="G2" s="1"/>
      <c r="H2" s="1"/>
      <c r="I2" s="14"/>
      <c r="J2" s="14"/>
      <c r="K2" s="14"/>
      <c r="L2" s="14"/>
      <c r="M2" s="14"/>
      <c r="N2" s="14"/>
      <c r="O2" s="14"/>
      <c r="P2" s="14"/>
      <c r="Q2" s="15" t="s">
        <v>4</v>
      </c>
      <c r="R2" s="3">
        <v>65</v>
      </c>
      <c r="S2" s="3"/>
      <c r="T2" s="3"/>
      <c r="U2" s="16"/>
      <c r="V2" s="13" t="s">
        <v>2</v>
      </c>
      <c r="W2" s="79" t="s">
        <v>3</v>
      </c>
      <c r="X2" s="79"/>
      <c r="Y2" s="79"/>
      <c r="Z2" s="79"/>
      <c r="AA2" s="79"/>
      <c r="AB2" s="1"/>
      <c r="AC2" s="1"/>
      <c r="AD2" s="14"/>
      <c r="AE2" s="14"/>
      <c r="AF2" s="14"/>
      <c r="AG2" s="14"/>
      <c r="AH2" s="14"/>
      <c r="AI2" s="14"/>
      <c r="AJ2" s="14"/>
      <c r="AK2" s="14"/>
      <c r="AL2" s="15" t="s">
        <v>4</v>
      </c>
      <c r="AM2" s="2">
        <v>20</v>
      </c>
      <c r="AN2" s="3"/>
      <c r="AO2" s="3"/>
      <c r="AP2" s="16"/>
    </row>
    <row r="3" spans="1:42" ht="12.75" customHeight="1">
      <c r="A3" s="13" t="s">
        <v>5</v>
      </c>
      <c r="B3" s="77" t="s">
        <v>6</v>
      </c>
      <c r="C3" s="77"/>
      <c r="D3" s="77"/>
      <c r="E3" s="77"/>
      <c r="F3" s="77"/>
      <c r="G3" s="3"/>
      <c r="H3" s="3"/>
      <c r="I3" s="14"/>
      <c r="J3" s="14"/>
      <c r="K3" s="14"/>
      <c r="L3" s="14"/>
      <c r="M3" s="14"/>
      <c r="N3" s="14"/>
      <c r="O3" s="14"/>
      <c r="P3" s="14"/>
      <c r="Q3" s="14"/>
      <c r="R3" s="14"/>
      <c r="S3" s="14"/>
      <c r="T3" s="14"/>
      <c r="U3" s="16"/>
      <c r="V3" s="13" t="s">
        <v>5</v>
      </c>
      <c r="W3" s="77" t="s">
        <v>6</v>
      </c>
      <c r="X3" s="77"/>
      <c r="Y3" s="77"/>
      <c r="Z3" s="77"/>
      <c r="AA3" s="77"/>
      <c r="AB3" s="3"/>
      <c r="AC3" s="3"/>
      <c r="AD3" s="14"/>
      <c r="AE3" s="14"/>
      <c r="AF3" s="14"/>
      <c r="AG3" s="14"/>
      <c r="AH3" s="14"/>
      <c r="AI3" s="14"/>
      <c r="AJ3" s="14"/>
      <c r="AK3" s="14"/>
      <c r="AL3" s="14"/>
      <c r="AM3" s="14"/>
      <c r="AN3" s="14"/>
      <c r="AO3" s="14"/>
      <c r="AP3" s="16"/>
    </row>
    <row r="4" spans="1:42" ht="12.75" customHeight="1">
      <c r="A4" s="68" t="s">
        <v>43</v>
      </c>
      <c r="B4" s="76">
        <v>1</v>
      </c>
      <c r="C4" s="76"/>
      <c r="D4" s="76"/>
      <c r="E4" s="76"/>
      <c r="F4" s="76"/>
      <c r="G4" s="3"/>
      <c r="H4" s="3"/>
      <c r="I4" s="14"/>
      <c r="J4" s="14"/>
      <c r="K4" s="14"/>
      <c r="L4" s="14"/>
      <c r="M4" s="14"/>
      <c r="N4" s="14"/>
      <c r="O4" s="14"/>
      <c r="P4" s="14"/>
      <c r="Q4" s="14"/>
      <c r="R4" s="14"/>
      <c r="S4" s="14"/>
      <c r="T4" s="14"/>
      <c r="U4" s="16"/>
      <c r="V4" s="68" t="s">
        <v>43</v>
      </c>
      <c r="W4" s="76">
        <v>2</v>
      </c>
      <c r="X4" s="76"/>
      <c r="Y4" s="76"/>
      <c r="Z4" s="76"/>
      <c r="AA4" s="76"/>
      <c r="AB4" s="3"/>
      <c r="AC4" s="3"/>
      <c r="AD4" s="14"/>
      <c r="AE4" s="14"/>
      <c r="AF4" s="14"/>
      <c r="AG4" s="14"/>
      <c r="AH4" s="14"/>
      <c r="AI4" s="14"/>
      <c r="AJ4" s="14"/>
      <c r="AK4" s="14"/>
      <c r="AL4" s="14"/>
      <c r="AM4" s="3"/>
      <c r="AN4" s="14"/>
      <c r="AO4" s="14"/>
      <c r="AP4" s="16"/>
    </row>
    <row r="5" spans="1:42" ht="12.75">
      <c r="A5" s="13"/>
      <c r="B5" s="14"/>
      <c r="C5" s="14"/>
      <c r="D5" s="14"/>
      <c r="E5" s="14"/>
      <c r="F5" s="14"/>
      <c r="G5" s="14"/>
      <c r="H5" s="14"/>
      <c r="I5" s="14"/>
      <c r="J5" s="14"/>
      <c r="K5" s="77" t="s">
        <v>7</v>
      </c>
      <c r="L5" s="77"/>
      <c r="M5" s="77"/>
      <c r="N5" s="77"/>
      <c r="O5" s="77"/>
      <c r="P5" s="77"/>
      <c r="Q5" s="77"/>
      <c r="R5" s="18">
        <v>63</v>
      </c>
      <c r="S5" s="14"/>
      <c r="T5" s="14"/>
      <c r="U5" s="16"/>
      <c r="V5" s="13"/>
      <c r="W5" s="14"/>
      <c r="X5" s="14"/>
      <c r="Y5" s="14"/>
      <c r="Z5" s="14"/>
      <c r="AA5" s="14"/>
      <c r="AB5" s="14"/>
      <c r="AC5" s="14"/>
      <c r="AD5" s="14"/>
      <c r="AE5" s="14"/>
      <c r="AF5" s="77" t="s">
        <v>7</v>
      </c>
      <c r="AG5" s="77"/>
      <c r="AH5" s="77"/>
      <c r="AI5" s="77"/>
      <c r="AJ5" s="77"/>
      <c r="AK5" s="77"/>
      <c r="AL5" s="77"/>
      <c r="AM5" s="3">
        <f>R5</f>
        <v>63</v>
      </c>
      <c r="AN5" s="14"/>
      <c r="AO5" s="14"/>
      <c r="AP5" s="16"/>
    </row>
    <row r="6" spans="1:42" ht="13.5" thickBot="1">
      <c r="A6" s="74" t="s">
        <v>8</v>
      </c>
      <c r="B6" s="75"/>
      <c r="C6" s="75"/>
      <c r="D6" s="75"/>
      <c r="E6" s="75"/>
      <c r="F6" s="75"/>
      <c r="G6" s="75"/>
      <c r="H6" s="75"/>
      <c r="I6" s="75"/>
      <c r="J6" s="75"/>
      <c r="K6" s="75"/>
      <c r="L6" s="75"/>
      <c r="M6" s="75"/>
      <c r="N6" s="75"/>
      <c r="O6" s="75"/>
      <c r="P6" s="75"/>
      <c r="Q6" s="75"/>
      <c r="R6" s="19">
        <f>$R$2-$R$5</f>
        <v>2</v>
      </c>
      <c r="S6" s="19"/>
      <c r="T6" s="19"/>
      <c r="U6" s="20"/>
      <c r="V6" s="74" t="s">
        <v>8</v>
      </c>
      <c r="W6" s="75"/>
      <c r="X6" s="75"/>
      <c r="Y6" s="75"/>
      <c r="Z6" s="75"/>
      <c r="AA6" s="75"/>
      <c r="AB6" s="75"/>
      <c r="AC6" s="75"/>
      <c r="AD6" s="75"/>
      <c r="AE6" s="75"/>
      <c r="AF6" s="75"/>
      <c r="AG6" s="75"/>
      <c r="AH6" s="75"/>
      <c r="AI6" s="75"/>
      <c r="AJ6" s="75"/>
      <c r="AK6" s="75"/>
      <c r="AL6" s="75"/>
      <c r="AM6" s="4">
        <f>R6</f>
        <v>2</v>
      </c>
      <c r="AN6" s="19"/>
      <c r="AO6" s="19"/>
      <c r="AP6" s="20"/>
    </row>
    <row r="7" spans="6:8" ht="13.5" thickTop="1">
      <c r="F7" s="21"/>
      <c r="G7" s="21"/>
      <c r="H7" s="21"/>
    </row>
    <row r="8" spans="1:25" ht="12.75">
      <c r="A8" s="22"/>
      <c r="B8" s="22"/>
      <c r="C8" s="22"/>
      <c r="D8" s="22"/>
      <c r="E8" s="22"/>
      <c r="F8" s="22"/>
      <c r="G8" s="22"/>
      <c r="H8" s="22"/>
      <c r="I8" s="22"/>
      <c r="J8" s="22"/>
      <c r="K8" s="22"/>
      <c r="L8" s="22"/>
      <c r="M8" s="22"/>
      <c r="N8" s="22"/>
      <c r="O8" s="22"/>
      <c r="P8" s="22"/>
      <c r="Q8" s="22"/>
      <c r="R8" s="22"/>
      <c r="S8" s="22"/>
      <c r="T8" s="22"/>
      <c r="U8" s="22"/>
      <c r="V8" s="21"/>
      <c r="W8" s="21"/>
      <c r="X8" s="21"/>
      <c r="Y8" s="21"/>
    </row>
    <row r="9" spans="1:21" ht="18">
      <c r="A9" s="23" t="s">
        <v>9</v>
      </c>
      <c r="F9" s="21"/>
      <c r="G9" s="21"/>
      <c r="H9" s="21"/>
      <c r="O9" s="94" t="s">
        <v>44</v>
      </c>
      <c r="P9" s="95"/>
      <c r="Q9" s="95"/>
      <c r="R9" s="95"/>
      <c r="S9" s="95"/>
      <c r="T9" s="95"/>
      <c r="U9" s="69">
        <v>3</v>
      </c>
    </row>
    <row r="10" ht="12.75"/>
    <row r="11" spans="1:19" ht="12.75">
      <c r="A11" s="96" t="s">
        <v>10</v>
      </c>
      <c r="B11" s="96"/>
      <c r="C11" s="96"/>
      <c r="D11" s="96"/>
      <c r="E11" s="96"/>
      <c r="F11" s="96"/>
      <c r="G11" s="96"/>
      <c r="H11" s="96"/>
      <c r="I11" s="96"/>
      <c r="J11" s="96"/>
      <c r="K11" s="96"/>
      <c r="L11" s="96"/>
      <c r="M11" s="96"/>
      <c r="N11" s="96"/>
      <c r="O11" s="96"/>
      <c r="P11" s="96"/>
      <c r="Q11" s="96"/>
      <c r="R11" s="91">
        <v>2.5</v>
      </c>
      <c r="S11" s="91"/>
    </row>
    <row r="12" spans="6:8" ht="13.5" thickBot="1">
      <c r="F12" s="21"/>
      <c r="G12" s="21"/>
      <c r="H12" s="21"/>
    </row>
    <row r="13" spans="1:21" ht="12.75">
      <c r="A13" s="24" t="s">
        <v>11</v>
      </c>
      <c r="B13" s="86" t="s">
        <v>12</v>
      </c>
      <c r="C13" s="86"/>
      <c r="D13" s="86"/>
      <c r="E13" s="86"/>
      <c r="F13" s="86"/>
      <c r="G13" s="86"/>
      <c r="H13" s="86"/>
      <c r="I13" s="87"/>
      <c r="J13" s="26" t="s">
        <v>13</v>
      </c>
      <c r="K13" s="25" t="s">
        <v>14</v>
      </c>
      <c r="L13" s="27" t="s">
        <v>15</v>
      </c>
      <c r="M13" s="28" t="s">
        <v>13</v>
      </c>
      <c r="N13" s="29" t="s">
        <v>13</v>
      </c>
      <c r="O13" s="30" t="s">
        <v>14</v>
      </c>
      <c r="P13" s="31" t="s">
        <v>15</v>
      </c>
      <c r="Q13" s="32" t="s">
        <v>13</v>
      </c>
      <c r="R13" s="33" t="s">
        <v>13</v>
      </c>
      <c r="S13" s="34" t="s">
        <v>14</v>
      </c>
      <c r="T13" s="35" t="s">
        <v>15</v>
      </c>
      <c r="U13" s="36" t="s">
        <v>13</v>
      </c>
    </row>
    <row r="14" spans="1:21" ht="12.75">
      <c r="A14" s="37"/>
      <c r="B14" s="89">
        <f>$R$1+4</f>
        <v>14</v>
      </c>
      <c r="C14" s="89"/>
      <c r="D14" s="89">
        <f>$R$1+5</f>
        <v>15</v>
      </c>
      <c r="E14" s="89"/>
      <c r="F14" s="89">
        <f>$R$1+6</f>
        <v>16</v>
      </c>
      <c r="G14" s="89"/>
      <c r="H14" s="89">
        <f>$R$1+7</f>
        <v>17</v>
      </c>
      <c r="I14" s="90"/>
      <c r="J14" s="40"/>
      <c r="K14" s="41"/>
      <c r="L14" s="42"/>
      <c r="M14" s="43"/>
      <c r="N14" s="44"/>
      <c r="O14" s="45"/>
      <c r="P14" s="45"/>
      <c r="Q14" s="46"/>
      <c r="R14" s="47"/>
      <c r="S14" s="48"/>
      <c r="T14" s="48"/>
      <c r="U14" s="49"/>
    </row>
    <row r="15" spans="1:21" ht="12.75">
      <c r="A15" s="37"/>
      <c r="B15" s="38" t="s">
        <v>16</v>
      </c>
      <c r="C15" s="38" t="s">
        <v>17</v>
      </c>
      <c r="D15" s="38" t="s">
        <v>16</v>
      </c>
      <c r="E15" s="38" t="s">
        <v>17</v>
      </c>
      <c r="F15" s="38" t="s">
        <v>16</v>
      </c>
      <c r="G15" s="38" t="s">
        <v>17</v>
      </c>
      <c r="H15" s="38" t="s">
        <v>16</v>
      </c>
      <c r="I15" s="39" t="s">
        <v>17</v>
      </c>
      <c r="J15" s="40"/>
      <c r="K15" s="41"/>
      <c r="L15" s="42"/>
      <c r="M15" s="43"/>
      <c r="N15" s="83" t="s">
        <v>18</v>
      </c>
      <c r="O15" s="84"/>
      <c r="P15" s="84"/>
      <c r="Q15" s="85"/>
      <c r="R15" s="80" t="s">
        <v>19</v>
      </c>
      <c r="S15" s="81"/>
      <c r="T15" s="81"/>
      <c r="U15" s="82"/>
    </row>
    <row r="16" spans="1:21" ht="12.75">
      <c r="A16" s="37" t="s">
        <v>20</v>
      </c>
      <c r="B16" s="69"/>
      <c r="C16" s="69"/>
      <c r="D16" s="69">
        <v>2</v>
      </c>
      <c r="E16" s="69">
        <v>5</v>
      </c>
      <c r="F16" s="69">
        <v>1</v>
      </c>
      <c r="G16" s="69">
        <v>3</v>
      </c>
      <c r="H16" s="69"/>
      <c r="I16" s="69"/>
      <c r="J16" s="37">
        <f aca="true" t="shared" si="0" ref="J16:J21">SUM(B16:I16)</f>
        <v>11</v>
      </c>
      <c r="K16" s="50">
        <f aca="true" t="shared" si="1" ref="K16:K21">J16*100/SUM($J$16:$J$21)</f>
        <v>18.333333333333332</v>
      </c>
      <c r="L16" s="51">
        <f aca="true" t="shared" si="2" ref="L16:L21">IF(K16&lt;$R$11,J16,0)</f>
        <v>0</v>
      </c>
      <c r="M16" s="52">
        <f aca="true" t="shared" si="3" ref="M16:M21">IF(K16&lt;=$R$11,0,J16)</f>
        <v>11</v>
      </c>
      <c r="N16" s="53">
        <f aca="true" t="shared" si="4" ref="N16:N21">B16+D16+F16+H16</f>
        <v>3</v>
      </c>
      <c r="O16" s="54">
        <f aca="true" t="shared" si="5" ref="O16:O21">N16*100/SUM($N$16:$N$21)</f>
        <v>12.5</v>
      </c>
      <c r="P16" s="55">
        <f aca="true" t="shared" si="6" ref="P16:P21">IF(O16&lt;$R$11,N16,0)</f>
        <v>0</v>
      </c>
      <c r="Q16" s="56">
        <f aca="true" t="shared" si="7" ref="Q16:Q21">IF(O16&lt;=$R$11,0,N16)</f>
        <v>3</v>
      </c>
      <c r="R16" s="57">
        <f aca="true" t="shared" si="8" ref="R16:R21">C16+E16+G16+I16</f>
        <v>8</v>
      </c>
      <c r="S16" s="58">
        <f aca="true" t="shared" si="9" ref="S16:S21">R16*100/SUM($R$16:$R$21)</f>
        <v>22.22222222222222</v>
      </c>
      <c r="T16" s="59">
        <f aca="true" t="shared" si="10" ref="T16:T21">IF(S16&lt;$R$11,R16,0)</f>
        <v>0</v>
      </c>
      <c r="U16" s="60">
        <f aca="true" t="shared" si="11" ref="U16:U21">IF(S16&lt;=$R$11,0,R16)</f>
        <v>8</v>
      </c>
    </row>
    <row r="17" spans="1:21" ht="12.75">
      <c r="A17" s="37" t="s">
        <v>21</v>
      </c>
      <c r="B17" s="69"/>
      <c r="C17" s="69"/>
      <c r="D17" s="69">
        <v>1</v>
      </c>
      <c r="E17" s="69">
        <v>4</v>
      </c>
      <c r="F17" s="69">
        <v>2</v>
      </c>
      <c r="G17" s="69"/>
      <c r="H17" s="69">
        <v>1</v>
      </c>
      <c r="I17" s="69"/>
      <c r="J17" s="37">
        <f t="shared" si="0"/>
        <v>8</v>
      </c>
      <c r="K17" s="50">
        <f t="shared" si="1"/>
        <v>13.333333333333334</v>
      </c>
      <c r="L17" s="51">
        <f t="shared" si="2"/>
        <v>0</v>
      </c>
      <c r="M17" s="52">
        <f t="shared" si="3"/>
        <v>8</v>
      </c>
      <c r="N17" s="53">
        <f t="shared" si="4"/>
        <v>4</v>
      </c>
      <c r="O17" s="54">
        <f t="shared" si="5"/>
        <v>16.666666666666668</v>
      </c>
      <c r="P17" s="55">
        <f t="shared" si="6"/>
        <v>0</v>
      </c>
      <c r="Q17" s="56">
        <f t="shared" si="7"/>
        <v>4</v>
      </c>
      <c r="R17" s="57">
        <f t="shared" si="8"/>
        <v>4</v>
      </c>
      <c r="S17" s="58">
        <f t="shared" si="9"/>
        <v>11.11111111111111</v>
      </c>
      <c r="T17" s="59">
        <f t="shared" si="10"/>
        <v>0</v>
      </c>
      <c r="U17" s="60">
        <f t="shared" si="11"/>
        <v>4</v>
      </c>
    </row>
    <row r="18" spans="1:21" ht="12.75">
      <c r="A18" s="37" t="s">
        <v>22</v>
      </c>
      <c r="B18" s="69"/>
      <c r="C18" s="69"/>
      <c r="D18" s="69">
        <v>8</v>
      </c>
      <c r="E18" s="69">
        <v>11</v>
      </c>
      <c r="F18" s="69">
        <v>1</v>
      </c>
      <c r="G18" s="69">
        <v>7</v>
      </c>
      <c r="H18" s="69"/>
      <c r="I18" s="69"/>
      <c r="J18" s="37">
        <f t="shared" si="0"/>
        <v>27</v>
      </c>
      <c r="K18" s="50">
        <f t="shared" si="1"/>
        <v>45</v>
      </c>
      <c r="L18" s="51">
        <f t="shared" si="2"/>
        <v>0</v>
      </c>
      <c r="M18" s="52">
        <f t="shared" si="3"/>
        <v>27</v>
      </c>
      <c r="N18" s="53">
        <f t="shared" si="4"/>
        <v>9</v>
      </c>
      <c r="O18" s="54">
        <f t="shared" si="5"/>
        <v>37.5</v>
      </c>
      <c r="P18" s="55">
        <f t="shared" si="6"/>
        <v>0</v>
      </c>
      <c r="Q18" s="56">
        <f t="shared" si="7"/>
        <v>9</v>
      </c>
      <c r="R18" s="57">
        <f t="shared" si="8"/>
        <v>18</v>
      </c>
      <c r="S18" s="58">
        <f t="shared" si="9"/>
        <v>50</v>
      </c>
      <c r="T18" s="59">
        <f t="shared" si="10"/>
        <v>0</v>
      </c>
      <c r="U18" s="60">
        <f t="shared" si="11"/>
        <v>18</v>
      </c>
    </row>
    <row r="19" spans="1:21" ht="12.75">
      <c r="A19" s="37" t="s">
        <v>51</v>
      </c>
      <c r="B19" s="69"/>
      <c r="C19" s="69"/>
      <c r="D19" s="69">
        <v>2</v>
      </c>
      <c r="E19" s="69">
        <v>2</v>
      </c>
      <c r="F19" s="69">
        <v>3</v>
      </c>
      <c r="G19" s="69">
        <v>2</v>
      </c>
      <c r="H19" s="69">
        <v>1</v>
      </c>
      <c r="I19" s="69"/>
      <c r="J19" s="37">
        <f t="shared" si="0"/>
        <v>10</v>
      </c>
      <c r="K19" s="50">
        <f t="shared" si="1"/>
        <v>16.666666666666668</v>
      </c>
      <c r="L19" s="51">
        <f t="shared" si="2"/>
        <v>0</v>
      </c>
      <c r="M19" s="52">
        <f t="shared" si="3"/>
        <v>10</v>
      </c>
      <c r="N19" s="53">
        <f t="shared" si="4"/>
        <v>6</v>
      </c>
      <c r="O19" s="54">
        <f t="shared" si="5"/>
        <v>25</v>
      </c>
      <c r="P19" s="55">
        <f t="shared" si="6"/>
        <v>0</v>
      </c>
      <c r="Q19" s="56">
        <f t="shared" si="7"/>
        <v>6</v>
      </c>
      <c r="R19" s="57">
        <f t="shared" si="8"/>
        <v>4</v>
      </c>
      <c r="S19" s="58">
        <f t="shared" si="9"/>
        <v>11.11111111111111</v>
      </c>
      <c r="T19" s="59">
        <f t="shared" si="10"/>
        <v>0</v>
      </c>
      <c r="U19" s="60">
        <f t="shared" si="11"/>
        <v>4</v>
      </c>
    </row>
    <row r="20" spans="1:21" ht="12.75">
      <c r="A20" s="37" t="s">
        <v>23</v>
      </c>
      <c r="B20" s="69"/>
      <c r="C20" s="69"/>
      <c r="D20" s="69"/>
      <c r="E20" s="69">
        <v>1</v>
      </c>
      <c r="F20" s="69">
        <v>1</v>
      </c>
      <c r="G20" s="69">
        <v>1</v>
      </c>
      <c r="H20" s="69"/>
      <c r="I20" s="69"/>
      <c r="J20" s="37">
        <f t="shared" si="0"/>
        <v>3</v>
      </c>
      <c r="K20" s="50">
        <f t="shared" si="1"/>
        <v>5</v>
      </c>
      <c r="L20" s="51">
        <f t="shared" si="2"/>
        <v>0</v>
      </c>
      <c r="M20" s="52">
        <f t="shared" si="3"/>
        <v>3</v>
      </c>
      <c r="N20" s="53">
        <f t="shared" si="4"/>
        <v>1</v>
      </c>
      <c r="O20" s="54">
        <f t="shared" si="5"/>
        <v>4.166666666666667</v>
      </c>
      <c r="P20" s="55">
        <f t="shared" si="6"/>
        <v>0</v>
      </c>
      <c r="Q20" s="56">
        <f t="shared" si="7"/>
        <v>1</v>
      </c>
      <c r="R20" s="57">
        <f t="shared" si="8"/>
        <v>2</v>
      </c>
      <c r="S20" s="58">
        <f t="shared" si="9"/>
        <v>5.555555555555555</v>
      </c>
      <c r="T20" s="59">
        <f t="shared" si="10"/>
        <v>0</v>
      </c>
      <c r="U20" s="60">
        <f t="shared" si="11"/>
        <v>2</v>
      </c>
    </row>
    <row r="21" spans="1:21" ht="12.75">
      <c r="A21" s="37" t="s">
        <v>24</v>
      </c>
      <c r="B21" s="69"/>
      <c r="C21" s="69"/>
      <c r="D21" s="69">
        <v>1</v>
      </c>
      <c r="E21" s="69"/>
      <c r="F21" s="69"/>
      <c r="G21" s="69"/>
      <c r="H21" s="69"/>
      <c r="I21" s="69"/>
      <c r="J21" s="37">
        <f t="shared" si="0"/>
        <v>1</v>
      </c>
      <c r="K21" s="50">
        <f t="shared" si="1"/>
        <v>1.6666666666666667</v>
      </c>
      <c r="L21" s="51">
        <f t="shared" si="2"/>
        <v>1</v>
      </c>
      <c r="M21" s="52">
        <f t="shared" si="3"/>
        <v>0</v>
      </c>
      <c r="N21" s="53">
        <f t="shared" si="4"/>
        <v>1</v>
      </c>
      <c r="O21" s="54">
        <f t="shared" si="5"/>
        <v>4.166666666666667</v>
      </c>
      <c r="P21" s="55">
        <f t="shared" si="6"/>
        <v>0</v>
      </c>
      <c r="Q21" s="56">
        <f t="shared" si="7"/>
        <v>1</v>
      </c>
      <c r="R21" s="57">
        <f t="shared" si="8"/>
        <v>0</v>
      </c>
      <c r="S21" s="58">
        <f t="shared" si="9"/>
        <v>0</v>
      </c>
      <c r="T21" s="59">
        <f t="shared" si="10"/>
        <v>0</v>
      </c>
      <c r="U21" s="60">
        <f t="shared" si="11"/>
        <v>0</v>
      </c>
    </row>
    <row r="22" spans="1:21" ht="24" customHeight="1" thickBot="1">
      <c r="A22" s="61" t="s">
        <v>25</v>
      </c>
      <c r="B22" s="92" t="s">
        <v>26</v>
      </c>
      <c r="C22" s="92"/>
      <c r="D22" s="92"/>
      <c r="E22" s="92"/>
      <c r="F22" s="92"/>
      <c r="G22" s="92"/>
      <c r="H22" s="92"/>
      <c r="I22" s="93"/>
      <c r="J22" s="62"/>
      <c r="K22" s="63"/>
      <c r="L22" s="63"/>
      <c r="M22" s="64">
        <f>SUM(L16:L21)</f>
        <v>1</v>
      </c>
      <c r="N22" s="65"/>
      <c r="O22" s="66"/>
      <c r="P22" s="66"/>
      <c r="Q22" s="64">
        <f>SUM(P16:P21)</f>
        <v>0</v>
      </c>
      <c r="R22" s="65"/>
      <c r="S22" s="66"/>
      <c r="T22" s="66"/>
      <c r="U22" s="64">
        <f>SUM(T16:T21)</f>
        <v>0</v>
      </c>
    </row>
    <row r="23" spans="1:21" ht="12.75">
      <c r="A23" s="3"/>
      <c r="B23" s="3"/>
      <c r="C23" s="3"/>
      <c r="D23" s="3"/>
      <c r="E23" s="3"/>
      <c r="F23" s="3"/>
      <c r="G23" s="3"/>
      <c r="H23" s="3"/>
      <c r="I23" s="3"/>
      <c r="J23" s="3"/>
      <c r="K23" s="3"/>
      <c r="L23" s="67"/>
      <c r="M23" s="67"/>
      <c r="N23" s="67"/>
      <c r="O23" s="67"/>
      <c r="P23" s="67"/>
      <c r="Q23" s="67"/>
      <c r="R23" s="67"/>
      <c r="S23" s="67"/>
      <c r="T23" s="67"/>
      <c r="U23" s="14"/>
    </row>
    <row r="24" spans="1:6" ht="12.75">
      <c r="A24" s="17" t="s">
        <v>27</v>
      </c>
      <c r="E24" s="88" t="str">
        <f>IF(SUM(B16:I21)+U9=R5,"JA","NEIN")</f>
        <v>JA</v>
      </c>
      <c r="F24" s="88"/>
    </row>
    <row r="25" ht="12.75"/>
    <row r="26" spans="1:25" ht="12.75">
      <c r="A26" s="22"/>
      <c r="B26" s="22"/>
      <c r="C26" s="22"/>
      <c r="D26" s="22"/>
      <c r="E26" s="22"/>
      <c r="F26" s="22"/>
      <c r="G26" s="22"/>
      <c r="H26" s="22"/>
      <c r="I26" s="22"/>
      <c r="J26" s="22"/>
      <c r="K26" s="22"/>
      <c r="L26" s="22"/>
      <c r="M26" s="22"/>
      <c r="N26" s="22"/>
      <c r="O26" s="22"/>
      <c r="P26" s="22"/>
      <c r="Q26" s="22"/>
      <c r="R26" s="22"/>
      <c r="S26" s="22"/>
      <c r="T26" s="22"/>
      <c r="U26" s="22"/>
      <c r="V26" s="21"/>
      <c r="W26" s="21"/>
      <c r="X26" s="21"/>
      <c r="Y26" s="21"/>
    </row>
    <row r="27" spans="1:23" ht="18">
      <c r="A27" s="23" t="s">
        <v>28</v>
      </c>
      <c r="F27" s="21"/>
      <c r="G27" s="21"/>
      <c r="H27" s="21"/>
      <c r="O27" s="94" t="s">
        <v>45</v>
      </c>
      <c r="P27" s="95"/>
      <c r="Q27" s="95"/>
      <c r="R27" s="95"/>
      <c r="S27" s="95"/>
      <c r="T27" s="95"/>
      <c r="U27" s="69">
        <v>3</v>
      </c>
      <c r="V27" s="21"/>
      <c r="W27" s="21"/>
    </row>
    <row r="28" ht="12.75"/>
    <row r="29" spans="1:19" ht="12.75">
      <c r="A29" s="96" t="s">
        <v>10</v>
      </c>
      <c r="B29" s="96"/>
      <c r="C29" s="96"/>
      <c r="D29" s="96"/>
      <c r="E29" s="96"/>
      <c r="F29" s="96"/>
      <c r="G29" s="96"/>
      <c r="H29" s="96"/>
      <c r="I29" s="96"/>
      <c r="J29" s="96"/>
      <c r="K29" s="96"/>
      <c r="L29" s="96"/>
      <c r="M29" s="96"/>
      <c r="N29" s="96"/>
      <c r="O29" s="96"/>
      <c r="P29" s="96"/>
      <c r="Q29" s="96"/>
      <c r="R29" s="91">
        <v>5</v>
      </c>
      <c r="S29" s="91"/>
    </row>
    <row r="30" spans="6:8" ht="13.5" thickBot="1">
      <c r="F30" s="21"/>
      <c r="G30" s="21"/>
      <c r="H30" s="21"/>
    </row>
    <row r="31" spans="1:21" ht="12.75">
      <c r="A31" s="24" t="s">
        <v>29</v>
      </c>
      <c r="B31" s="86" t="s">
        <v>12</v>
      </c>
      <c r="C31" s="86"/>
      <c r="D31" s="86"/>
      <c r="E31" s="86"/>
      <c r="F31" s="86"/>
      <c r="G31" s="86"/>
      <c r="H31" s="86"/>
      <c r="I31" s="87"/>
      <c r="J31" s="26" t="s">
        <v>13</v>
      </c>
      <c r="K31" s="25" t="s">
        <v>14</v>
      </c>
      <c r="L31" s="27" t="s">
        <v>15</v>
      </c>
      <c r="M31" s="28" t="s">
        <v>13</v>
      </c>
      <c r="N31" s="29" t="s">
        <v>13</v>
      </c>
      <c r="O31" s="30" t="s">
        <v>14</v>
      </c>
      <c r="P31" s="31" t="s">
        <v>15</v>
      </c>
      <c r="Q31" s="32" t="s">
        <v>13</v>
      </c>
      <c r="R31" s="33" t="s">
        <v>13</v>
      </c>
      <c r="S31" s="34" t="s">
        <v>14</v>
      </c>
      <c r="T31" s="35" t="s">
        <v>15</v>
      </c>
      <c r="U31" s="36" t="s">
        <v>13</v>
      </c>
    </row>
    <row r="32" spans="1:21" ht="12.75">
      <c r="A32" s="37"/>
      <c r="B32" s="89">
        <f>$R$1+4</f>
        <v>14</v>
      </c>
      <c r="C32" s="89"/>
      <c r="D32" s="89">
        <f>$R$1+5</f>
        <v>15</v>
      </c>
      <c r="E32" s="89"/>
      <c r="F32" s="89">
        <f>$R$1+6</f>
        <v>16</v>
      </c>
      <c r="G32" s="89"/>
      <c r="H32" s="89">
        <f>$R$1+7</f>
        <v>17</v>
      </c>
      <c r="I32" s="90"/>
      <c r="J32" s="40"/>
      <c r="K32" s="41"/>
      <c r="L32" s="42"/>
      <c r="M32" s="43"/>
      <c r="N32" s="44"/>
      <c r="O32" s="45"/>
      <c r="P32" s="45"/>
      <c r="Q32" s="46"/>
      <c r="R32" s="47"/>
      <c r="S32" s="48"/>
      <c r="T32" s="48"/>
      <c r="U32" s="49"/>
    </row>
    <row r="33" spans="1:21" ht="12.75">
      <c r="A33" s="37"/>
      <c r="B33" s="38" t="s">
        <v>16</v>
      </c>
      <c r="C33" s="38" t="s">
        <v>17</v>
      </c>
      <c r="D33" s="38" t="s">
        <v>16</v>
      </c>
      <c r="E33" s="38" t="s">
        <v>17</v>
      </c>
      <c r="F33" s="38" t="s">
        <v>16</v>
      </c>
      <c r="G33" s="38" t="s">
        <v>17</v>
      </c>
      <c r="H33" s="38" t="s">
        <v>16</v>
      </c>
      <c r="I33" s="39" t="s">
        <v>17</v>
      </c>
      <c r="J33" s="40"/>
      <c r="K33" s="41"/>
      <c r="L33" s="42"/>
      <c r="M33" s="43"/>
      <c r="N33" s="83" t="s">
        <v>18</v>
      </c>
      <c r="O33" s="84"/>
      <c r="P33" s="84"/>
      <c r="Q33" s="85"/>
      <c r="R33" s="80" t="s">
        <v>19</v>
      </c>
      <c r="S33" s="81"/>
      <c r="T33" s="81"/>
      <c r="U33" s="82"/>
    </row>
    <row r="34" spans="1:21" ht="12.75">
      <c r="A34" s="37" t="s">
        <v>30</v>
      </c>
      <c r="B34" s="69"/>
      <c r="C34" s="69"/>
      <c r="D34" s="69">
        <v>2</v>
      </c>
      <c r="E34" s="69">
        <v>1</v>
      </c>
      <c r="F34" s="69">
        <v>1</v>
      </c>
      <c r="G34" s="69">
        <v>4</v>
      </c>
      <c r="H34" s="69"/>
      <c r="I34" s="69"/>
      <c r="J34" s="37">
        <f aca="true" t="shared" si="12" ref="J34:J43">SUM(B34:I34)</f>
        <v>8</v>
      </c>
      <c r="K34" s="50">
        <f aca="true" t="shared" si="13" ref="K34:K43">J34*100/SUM($J$34:$J$43)</f>
        <v>13.333333333333334</v>
      </c>
      <c r="L34" s="51">
        <f aca="true" t="shared" si="14" ref="L34:L43">IF(K34&lt;$R$29,J34,0)</f>
        <v>0</v>
      </c>
      <c r="M34" s="52">
        <f aca="true" t="shared" si="15" ref="M34:M43">IF(K34&lt;=$R$29,0,J34)</f>
        <v>8</v>
      </c>
      <c r="N34" s="53">
        <f aca="true" t="shared" si="16" ref="N34:N43">B34+D34+F34+H34</f>
        <v>3</v>
      </c>
      <c r="O34" s="54">
        <f aca="true" t="shared" si="17" ref="O34:O43">N34*100/SUM($N$34:$N$43)</f>
        <v>12.5</v>
      </c>
      <c r="P34" s="55">
        <f aca="true" t="shared" si="18" ref="P34:P43">IF(O34&lt;$R$29,N34,0)</f>
        <v>0</v>
      </c>
      <c r="Q34" s="56">
        <f aca="true" t="shared" si="19" ref="Q34:Q43">IF(O34&lt;=$R$29,0,N34)</f>
        <v>3</v>
      </c>
      <c r="R34" s="57">
        <f aca="true" t="shared" si="20" ref="R34:R43">C34+E34+G34+I34</f>
        <v>5</v>
      </c>
      <c r="S34" s="58">
        <f aca="true" t="shared" si="21" ref="S34:S43">R34*100/SUM($R$34:$R$43)</f>
        <v>13.88888888888889</v>
      </c>
      <c r="T34" s="59">
        <f aca="true" t="shared" si="22" ref="T34:T43">IF(S34&lt;$R$29,R34,0)</f>
        <v>0</v>
      </c>
      <c r="U34" s="60">
        <f aca="true" t="shared" si="23" ref="U34:U43">IF(S34&lt;=$R$29,0,R34)</f>
        <v>5</v>
      </c>
    </row>
    <row r="35" spans="1:21" ht="12.75">
      <c r="A35" s="37" t="s">
        <v>31</v>
      </c>
      <c r="B35" s="69"/>
      <c r="C35" s="69"/>
      <c r="D35" s="69"/>
      <c r="E35" s="69">
        <v>6</v>
      </c>
      <c r="F35" s="69">
        <v>2</v>
      </c>
      <c r="G35" s="69">
        <v>1</v>
      </c>
      <c r="H35" s="69"/>
      <c r="I35" s="69"/>
      <c r="J35" s="37">
        <f t="shared" si="12"/>
        <v>9</v>
      </c>
      <c r="K35" s="50">
        <f t="shared" si="13"/>
        <v>15</v>
      </c>
      <c r="L35" s="51">
        <f t="shared" si="14"/>
        <v>0</v>
      </c>
      <c r="M35" s="52">
        <f t="shared" si="15"/>
        <v>9</v>
      </c>
      <c r="N35" s="53">
        <f t="shared" si="16"/>
        <v>2</v>
      </c>
      <c r="O35" s="54">
        <f t="shared" si="17"/>
        <v>8.333333333333334</v>
      </c>
      <c r="P35" s="55">
        <f t="shared" si="18"/>
        <v>0</v>
      </c>
      <c r="Q35" s="56">
        <f t="shared" si="19"/>
        <v>2</v>
      </c>
      <c r="R35" s="57">
        <f t="shared" si="20"/>
        <v>7</v>
      </c>
      <c r="S35" s="58">
        <f t="shared" si="21"/>
        <v>19.444444444444443</v>
      </c>
      <c r="T35" s="59">
        <f t="shared" si="22"/>
        <v>0</v>
      </c>
      <c r="U35" s="60">
        <f t="shared" si="23"/>
        <v>7</v>
      </c>
    </row>
    <row r="36" spans="1:21" ht="12.75">
      <c r="A36" s="37" t="s">
        <v>32</v>
      </c>
      <c r="B36" s="69"/>
      <c r="C36" s="69"/>
      <c r="D36" s="69">
        <v>7</v>
      </c>
      <c r="E36" s="69">
        <v>6</v>
      </c>
      <c r="F36" s="69">
        <v>1</v>
      </c>
      <c r="G36" s="69">
        <v>3</v>
      </c>
      <c r="H36" s="69"/>
      <c r="I36" s="69"/>
      <c r="J36" s="37">
        <f t="shared" si="12"/>
        <v>17</v>
      </c>
      <c r="K36" s="50">
        <f t="shared" si="13"/>
        <v>28.333333333333332</v>
      </c>
      <c r="L36" s="51">
        <f t="shared" si="14"/>
        <v>0</v>
      </c>
      <c r="M36" s="52">
        <f t="shared" si="15"/>
        <v>17</v>
      </c>
      <c r="N36" s="53">
        <f t="shared" si="16"/>
        <v>8</v>
      </c>
      <c r="O36" s="54">
        <f t="shared" si="17"/>
        <v>33.333333333333336</v>
      </c>
      <c r="P36" s="55">
        <f t="shared" si="18"/>
        <v>0</v>
      </c>
      <c r="Q36" s="56">
        <f t="shared" si="19"/>
        <v>8</v>
      </c>
      <c r="R36" s="57">
        <f t="shared" si="20"/>
        <v>9</v>
      </c>
      <c r="S36" s="58">
        <f t="shared" si="21"/>
        <v>25</v>
      </c>
      <c r="T36" s="59">
        <f t="shared" si="22"/>
        <v>0</v>
      </c>
      <c r="U36" s="60">
        <f t="shared" si="23"/>
        <v>9</v>
      </c>
    </row>
    <row r="37" spans="1:21" ht="12.75">
      <c r="A37" s="37" t="s">
        <v>33</v>
      </c>
      <c r="B37" s="69"/>
      <c r="C37" s="69"/>
      <c r="D37" s="69">
        <v>2</v>
      </c>
      <c r="E37" s="69">
        <v>5</v>
      </c>
      <c r="F37" s="69">
        <v>2</v>
      </c>
      <c r="G37" s="69">
        <v>3</v>
      </c>
      <c r="H37" s="69">
        <v>1</v>
      </c>
      <c r="I37" s="69"/>
      <c r="J37" s="37">
        <f t="shared" si="12"/>
        <v>13</v>
      </c>
      <c r="K37" s="50">
        <f t="shared" si="13"/>
        <v>21.666666666666668</v>
      </c>
      <c r="L37" s="51">
        <f t="shared" si="14"/>
        <v>0</v>
      </c>
      <c r="M37" s="52">
        <f t="shared" si="15"/>
        <v>13</v>
      </c>
      <c r="N37" s="53">
        <f t="shared" si="16"/>
        <v>5</v>
      </c>
      <c r="O37" s="54">
        <f t="shared" si="17"/>
        <v>20.833333333333332</v>
      </c>
      <c r="P37" s="55">
        <f t="shared" si="18"/>
        <v>0</v>
      </c>
      <c r="Q37" s="56">
        <f t="shared" si="19"/>
        <v>5</v>
      </c>
      <c r="R37" s="57">
        <f t="shared" si="20"/>
        <v>8</v>
      </c>
      <c r="S37" s="58">
        <f t="shared" si="21"/>
        <v>22.22222222222222</v>
      </c>
      <c r="T37" s="59">
        <f t="shared" si="22"/>
        <v>0</v>
      </c>
      <c r="U37" s="60">
        <f t="shared" si="23"/>
        <v>8</v>
      </c>
    </row>
    <row r="38" spans="1:21" ht="12.75">
      <c r="A38" s="37" t="s">
        <v>34</v>
      </c>
      <c r="B38" s="69"/>
      <c r="C38" s="69"/>
      <c r="D38" s="69">
        <v>2</v>
      </c>
      <c r="E38" s="69">
        <v>2</v>
      </c>
      <c r="F38" s="69">
        <v>1</v>
      </c>
      <c r="G38" s="69">
        <v>1</v>
      </c>
      <c r="H38" s="69"/>
      <c r="I38" s="69"/>
      <c r="J38" s="37">
        <f t="shared" si="12"/>
        <v>6</v>
      </c>
      <c r="K38" s="50">
        <f t="shared" si="13"/>
        <v>10</v>
      </c>
      <c r="L38" s="51">
        <f t="shared" si="14"/>
        <v>0</v>
      </c>
      <c r="M38" s="52">
        <f t="shared" si="15"/>
        <v>6</v>
      </c>
      <c r="N38" s="53">
        <f t="shared" si="16"/>
        <v>3</v>
      </c>
      <c r="O38" s="54">
        <f t="shared" si="17"/>
        <v>12.5</v>
      </c>
      <c r="P38" s="55">
        <f t="shared" si="18"/>
        <v>0</v>
      </c>
      <c r="Q38" s="56">
        <f t="shared" si="19"/>
        <v>3</v>
      </c>
      <c r="R38" s="57">
        <f t="shared" si="20"/>
        <v>3</v>
      </c>
      <c r="S38" s="58">
        <f t="shared" si="21"/>
        <v>8.333333333333334</v>
      </c>
      <c r="T38" s="59">
        <f t="shared" si="22"/>
        <v>0</v>
      </c>
      <c r="U38" s="60">
        <f t="shared" si="23"/>
        <v>3</v>
      </c>
    </row>
    <row r="39" spans="1:21" ht="12.75">
      <c r="A39" s="37" t="s">
        <v>35</v>
      </c>
      <c r="B39" s="69"/>
      <c r="C39" s="69"/>
      <c r="D39" s="69"/>
      <c r="E39" s="69">
        <v>1</v>
      </c>
      <c r="F39" s="69"/>
      <c r="G39" s="69">
        <v>1</v>
      </c>
      <c r="H39" s="69"/>
      <c r="I39" s="69"/>
      <c r="J39" s="37">
        <f t="shared" si="12"/>
        <v>2</v>
      </c>
      <c r="K39" s="50">
        <f t="shared" si="13"/>
        <v>3.3333333333333335</v>
      </c>
      <c r="L39" s="51">
        <f t="shared" si="14"/>
        <v>2</v>
      </c>
      <c r="M39" s="52">
        <f t="shared" si="15"/>
        <v>0</v>
      </c>
      <c r="N39" s="53">
        <f t="shared" si="16"/>
        <v>0</v>
      </c>
      <c r="O39" s="54">
        <f t="shared" si="17"/>
        <v>0</v>
      </c>
      <c r="P39" s="55">
        <f t="shared" si="18"/>
        <v>0</v>
      </c>
      <c r="Q39" s="56">
        <f t="shared" si="19"/>
        <v>0</v>
      </c>
      <c r="R39" s="57">
        <f t="shared" si="20"/>
        <v>2</v>
      </c>
      <c r="S39" s="58">
        <f t="shared" si="21"/>
        <v>5.555555555555555</v>
      </c>
      <c r="T39" s="59">
        <f t="shared" si="22"/>
        <v>0</v>
      </c>
      <c r="U39" s="60">
        <f t="shared" si="23"/>
        <v>2</v>
      </c>
    </row>
    <row r="40" spans="1:21" ht="12.75">
      <c r="A40" s="37" t="s">
        <v>36</v>
      </c>
      <c r="B40" s="69"/>
      <c r="C40" s="69"/>
      <c r="D40" s="69"/>
      <c r="E40" s="69">
        <v>1</v>
      </c>
      <c r="F40" s="69"/>
      <c r="G40" s="69"/>
      <c r="H40" s="69"/>
      <c r="I40" s="69"/>
      <c r="J40" s="37">
        <f t="shared" si="12"/>
        <v>1</v>
      </c>
      <c r="K40" s="50">
        <f t="shared" si="13"/>
        <v>1.6666666666666667</v>
      </c>
      <c r="L40" s="51">
        <f t="shared" si="14"/>
        <v>1</v>
      </c>
      <c r="M40" s="52">
        <f t="shared" si="15"/>
        <v>0</v>
      </c>
      <c r="N40" s="53">
        <f t="shared" si="16"/>
        <v>0</v>
      </c>
      <c r="O40" s="54">
        <f t="shared" si="17"/>
        <v>0</v>
      </c>
      <c r="P40" s="55">
        <f t="shared" si="18"/>
        <v>0</v>
      </c>
      <c r="Q40" s="56">
        <f t="shared" si="19"/>
        <v>0</v>
      </c>
      <c r="R40" s="57">
        <f t="shared" si="20"/>
        <v>1</v>
      </c>
      <c r="S40" s="58">
        <f t="shared" si="21"/>
        <v>2.7777777777777777</v>
      </c>
      <c r="T40" s="59">
        <f t="shared" si="22"/>
        <v>1</v>
      </c>
      <c r="U40" s="60">
        <f t="shared" si="23"/>
        <v>0</v>
      </c>
    </row>
    <row r="41" spans="1:21" ht="12.75">
      <c r="A41" s="37" t="s">
        <v>37</v>
      </c>
      <c r="B41" s="69"/>
      <c r="C41" s="69"/>
      <c r="D41" s="69"/>
      <c r="E41" s="69"/>
      <c r="F41" s="69"/>
      <c r="G41" s="69"/>
      <c r="H41" s="69"/>
      <c r="I41" s="69"/>
      <c r="J41" s="37">
        <f t="shared" si="12"/>
        <v>0</v>
      </c>
      <c r="K41" s="50">
        <f t="shared" si="13"/>
        <v>0</v>
      </c>
      <c r="L41" s="51">
        <f t="shared" si="14"/>
        <v>0</v>
      </c>
      <c r="M41" s="52">
        <f t="shared" si="15"/>
        <v>0</v>
      </c>
      <c r="N41" s="53">
        <f t="shared" si="16"/>
        <v>0</v>
      </c>
      <c r="O41" s="54">
        <f t="shared" si="17"/>
        <v>0</v>
      </c>
      <c r="P41" s="55">
        <f t="shared" si="18"/>
        <v>0</v>
      </c>
      <c r="Q41" s="56">
        <f t="shared" si="19"/>
        <v>0</v>
      </c>
      <c r="R41" s="57">
        <f t="shared" si="20"/>
        <v>0</v>
      </c>
      <c r="S41" s="58">
        <f t="shared" si="21"/>
        <v>0</v>
      </c>
      <c r="T41" s="59">
        <f t="shared" si="22"/>
        <v>0</v>
      </c>
      <c r="U41" s="60">
        <f t="shared" si="23"/>
        <v>0</v>
      </c>
    </row>
    <row r="42" spans="1:21" ht="12.75">
      <c r="A42" s="37" t="s">
        <v>38</v>
      </c>
      <c r="B42" s="69"/>
      <c r="C42" s="69"/>
      <c r="D42" s="69"/>
      <c r="E42" s="69"/>
      <c r="F42" s="69"/>
      <c r="G42" s="69"/>
      <c r="H42" s="69"/>
      <c r="I42" s="69"/>
      <c r="J42" s="37">
        <f t="shared" si="12"/>
        <v>0</v>
      </c>
      <c r="K42" s="50">
        <f t="shared" si="13"/>
        <v>0</v>
      </c>
      <c r="L42" s="51">
        <f t="shared" si="14"/>
        <v>0</v>
      </c>
      <c r="M42" s="52">
        <f t="shared" si="15"/>
        <v>0</v>
      </c>
      <c r="N42" s="53">
        <f t="shared" si="16"/>
        <v>0</v>
      </c>
      <c r="O42" s="54">
        <f t="shared" si="17"/>
        <v>0</v>
      </c>
      <c r="P42" s="55">
        <f t="shared" si="18"/>
        <v>0</v>
      </c>
      <c r="Q42" s="56">
        <f t="shared" si="19"/>
        <v>0</v>
      </c>
      <c r="R42" s="57">
        <f t="shared" si="20"/>
        <v>0</v>
      </c>
      <c r="S42" s="58">
        <f t="shared" si="21"/>
        <v>0</v>
      </c>
      <c r="T42" s="59">
        <f t="shared" si="22"/>
        <v>0</v>
      </c>
      <c r="U42" s="60">
        <f t="shared" si="23"/>
        <v>0</v>
      </c>
    </row>
    <row r="43" spans="1:21" ht="12.75">
      <c r="A43" s="37" t="s">
        <v>39</v>
      </c>
      <c r="B43" s="69"/>
      <c r="C43" s="69"/>
      <c r="D43" s="69">
        <v>1</v>
      </c>
      <c r="E43" s="69">
        <v>1</v>
      </c>
      <c r="F43" s="69">
        <v>1</v>
      </c>
      <c r="G43" s="69"/>
      <c r="H43" s="69">
        <v>1</v>
      </c>
      <c r="I43" s="69"/>
      <c r="J43" s="37">
        <f t="shared" si="12"/>
        <v>4</v>
      </c>
      <c r="K43" s="50">
        <f t="shared" si="13"/>
        <v>6.666666666666667</v>
      </c>
      <c r="L43" s="51">
        <f t="shared" si="14"/>
        <v>0</v>
      </c>
      <c r="M43" s="52">
        <f t="shared" si="15"/>
        <v>4</v>
      </c>
      <c r="N43" s="53">
        <f t="shared" si="16"/>
        <v>3</v>
      </c>
      <c r="O43" s="54">
        <f t="shared" si="17"/>
        <v>12.5</v>
      </c>
      <c r="P43" s="55">
        <f t="shared" si="18"/>
        <v>0</v>
      </c>
      <c r="Q43" s="56">
        <f t="shared" si="19"/>
        <v>3</v>
      </c>
      <c r="R43" s="57">
        <f t="shared" si="20"/>
        <v>1</v>
      </c>
      <c r="S43" s="58">
        <f t="shared" si="21"/>
        <v>2.7777777777777777</v>
      </c>
      <c r="T43" s="59">
        <f t="shared" si="22"/>
        <v>1</v>
      </c>
      <c r="U43" s="60">
        <f t="shared" si="23"/>
        <v>0</v>
      </c>
    </row>
    <row r="44" spans="1:21" ht="28.5" customHeight="1" thickBot="1">
      <c r="A44" s="61" t="s">
        <v>25</v>
      </c>
      <c r="B44" s="92" t="s">
        <v>40</v>
      </c>
      <c r="C44" s="92"/>
      <c r="D44" s="92"/>
      <c r="E44" s="92"/>
      <c r="F44" s="92"/>
      <c r="G44" s="92"/>
      <c r="H44" s="92"/>
      <c r="I44" s="93"/>
      <c r="J44" s="62"/>
      <c r="K44" s="63"/>
      <c r="L44" s="63"/>
      <c r="M44" s="64">
        <f>SUM(L34:L43)</f>
        <v>3</v>
      </c>
      <c r="N44" s="65"/>
      <c r="O44" s="66"/>
      <c r="P44" s="66"/>
      <c r="Q44" s="64">
        <f>SUM(P34:P43)</f>
        <v>0</v>
      </c>
      <c r="R44" s="65"/>
      <c r="S44" s="66"/>
      <c r="T44" s="66"/>
      <c r="U44" s="64">
        <f>SUM(T34:T43)</f>
        <v>2</v>
      </c>
    </row>
    <row r="45" spans="1:21" ht="12.75">
      <c r="A45" s="3"/>
      <c r="B45" s="3"/>
      <c r="C45" s="3"/>
      <c r="D45" s="3"/>
      <c r="E45" s="3"/>
      <c r="F45" s="3"/>
      <c r="G45" s="3"/>
      <c r="H45" s="3"/>
      <c r="I45" s="3"/>
      <c r="J45" s="3"/>
      <c r="K45" s="3"/>
      <c r="L45" s="67"/>
      <c r="M45" s="67"/>
      <c r="N45" s="67"/>
      <c r="O45" s="67"/>
      <c r="P45" s="67"/>
      <c r="Q45" s="67"/>
      <c r="R45" s="67"/>
      <c r="S45" s="67"/>
      <c r="T45" s="67"/>
      <c r="U45" s="14"/>
    </row>
    <row r="46" spans="1:6" ht="12.75">
      <c r="A46" s="17" t="s">
        <v>27</v>
      </c>
      <c r="E46" s="88" t="str">
        <f>IF(SUM(B34:I43)+U27=R5,"JA","NEIN")</f>
        <v>JA</v>
      </c>
      <c r="F46" s="88"/>
    </row>
    <row r="47" ht="12.75"/>
    <row r="48" ht="12.75"/>
    <row r="50" ht="12.75"/>
  </sheetData>
  <sheetProtection password="C9E5" sheet="1" scenarios="1" formatColumns="0" formatRows="0" insertColumns="0" insertRows="0"/>
  <mergeCells count="36">
    <mergeCell ref="V6:AL6"/>
    <mergeCell ref="B4:F4"/>
    <mergeCell ref="W4:AA4"/>
    <mergeCell ref="K5:Q5"/>
    <mergeCell ref="W1:AA1"/>
    <mergeCell ref="W2:AA2"/>
    <mergeCell ref="W3:AA3"/>
    <mergeCell ref="AF5:AL5"/>
    <mergeCell ref="R33:U33"/>
    <mergeCell ref="N15:Q15"/>
    <mergeCell ref="B1:F1"/>
    <mergeCell ref="B2:F2"/>
    <mergeCell ref="B3:F3"/>
    <mergeCell ref="B31:I31"/>
    <mergeCell ref="E24:F24"/>
    <mergeCell ref="F32:G32"/>
    <mergeCell ref="H32:I32"/>
    <mergeCell ref="R11:S11"/>
    <mergeCell ref="E46:F46"/>
    <mergeCell ref="A6:Q6"/>
    <mergeCell ref="N33:Q33"/>
    <mergeCell ref="B22:I22"/>
    <mergeCell ref="B44:I44"/>
    <mergeCell ref="B13:I13"/>
    <mergeCell ref="O9:T9"/>
    <mergeCell ref="O27:T27"/>
    <mergeCell ref="B32:C32"/>
    <mergeCell ref="D32:E32"/>
    <mergeCell ref="R29:S29"/>
    <mergeCell ref="A11:Q11"/>
    <mergeCell ref="A29:Q29"/>
    <mergeCell ref="B14:C14"/>
    <mergeCell ref="D14:E14"/>
    <mergeCell ref="F14:G14"/>
    <mergeCell ref="H14:I14"/>
    <mergeCell ref="R15:U15"/>
  </mergeCells>
  <printOptions/>
  <pageMargins left="0.75" right="0.47" top="1" bottom="1" header="0.4921259845" footer="0.4921259845"/>
  <pageSetup orientation="portrait" paperSize="9" r:id="rId4"/>
  <headerFooter alignWithMargins="0">
    <oddHeader>&amp;C&amp;"Arial,Fett"ERGEBNISSE U18-BUNDESTAGSWAHL AM 18.09.2009&amp;"Arial,Standard" im Wahlkreis 195 - Greiz / Altenburger Land</oddHeader>
    <oddFooter>&amp;L&amp;"Arial,Fett"&amp;12U18-Wahllokal Nr. 275&amp;"Arial,Standard"&amp;10
&amp;"Arial,Fett Kursiv"Jugendfeuerwehr Mohlsdorf&amp;RErstellung: Jugendfeuerwehr Mohlsdorf
Zur Nutzung in den Schulen freigegeben.</oddFooter>
  </headerFooter>
  <drawing r:id="rId3"/>
  <legacyDrawing r:id="rId2"/>
</worksheet>
</file>

<file path=xl/worksheets/sheet3.xml><?xml version="1.0" encoding="utf-8"?>
<worksheet xmlns="http://schemas.openxmlformats.org/spreadsheetml/2006/main" xmlns:r="http://schemas.openxmlformats.org/officeDocument/2006/relationships">
  <dimension ref="A1:AP46"/>
  <sheetViews>
    <sheetView zoomScale="85" zoomScaleNormal="85" workbookViewId="0" topLeftCell="A10">
      <selection activeCell="D43" sqref="D43"/>
    </sheetView>
  </sheetViews>
  <sheetFormatPr defaultColWidth="11.421875" defaultRowHeight="12.75"/>
  <cols>
    <col min="1" max="1" width="15.28125" style="17" customWidth="1"/>
    <col min="2" max="21" width="3.7109375" style="17" customWidth="1"/>
    <col min="22" max="22" width="13.7109375" style="17" bestFit="1" customWidth="1"/>
    <col min="23" max="73" width="3.7109375" style="17" customWidth="1"/>
    <col min="74" max="16384" width="11.421875" style="17" customWidth="1"/>
  </cols>
  <sheetData>
    <row r="1" spans="1:42" s="12" customFormat="1" ht="16.5" thickTop="1">
      <c r="A1" s="6" t="s">
        <v>0</v>
      </c>
      <c r="B1" s="78" t="s">
        <v>1</v>
      </c>
      <c r="C1" s="78"/>
      <c r="D1" s="78"/>
      <c r="E1" s="78"/>
      <c r="F1" s="78"/>
      <c r="G1" s="7"/>
      <c r="H1" s="7"/>
      <c r="I1" s="8"/>
      <c r="J1" s="8"/>
      <c r="K1" s="8"/>
      <c r="L1" s="8"/>
      <c r="M1" s="8"/>
      <c r="N1" s="8"/>
      <c r="O1" s="8"/>
      <c r="P1" s="8"/>
      <c r="Q1" s="9" t="s">
        <v>46</v>
      </c>
      <c r="R1" s="10">
        <v>11</v>
      </c>
      <c r="S1" s="8"/>
      <c r="T1" s="8"/>
      <c r="U1" s="11"/>
      <c r="V1" s="6" t="s">
        <v>0</v>
      </c>
      <c r="W1" s="78" t="s">
        <v>1</v>
      </c>
      <c r="X1" s="78"/>
      <c r="Y1" s="78"/>
      <c r="Z1" s="78"/>
      <c r="AA1" s="78"/>
      <c r="AB1" s="7"/>
      <c r="AC1" s="7"/>
      <c r="AD1" s="8"/>
      <c r="AE1" s="8"/>
      <c r="AF1" s="8"/>
      <c r="AG1" s="8"/>
      <c r="AH1" s="8"/>
      <c r="AI1" s="8"/>
      <c r="AJ1" s="8"/>
      <c r="AK1" s="8"/>
      <c r="AL1" s="9" t="s">
        <v>46</v>
      </c>
      <c r="AM1" s="10">
        <v>11</v>
      </c>
      <c r="AN1" s="8"/>
      <c r="AO1" s="8"/>
      <c r="AP1" s="11"/>
    </row>
    <row r="2" spans="1:42" ht="12.75" customHeight="1">
      <c r="A2" s="13" t="s">
        <v>2</v>
      </c>
      <c r="B2" s="79" t="s">
        <v>3</v>
      </c>
      <c r="C2" s="79"/>
      <c r="D2" s="79"/>
      <c r="E2" s="79"/>
      <c r="F2" s="79"/>
      <c r="G2" s="1"/>
      <c r="H2" s="1"/>
      <c r="I2" s="14"/>
      <c r="J2" s="14"/>
      <c r="K2" s="14"/>
      <c r="L2" s="14"/>
      <c r="M2" s="14"/>
      <c r="N2" s="14"/>
      <c r="O2" s="14"/>
      <c r="P2" s="14"/>
      <c r="Q2" s="15" t="s">
        <v>4</v>
      </c>
      <c r="R2" s="2">
        <v>64</v>
      </c>
      <c r="S2" s="3"/>
      <c r="T2" s="3"/>
      <c r="U2" s="16"/>
      <c r="V2" s="13" t="s">
        <v>2</v>
      </c>
      <c r="W2" s="79" t="s">
        <v>3</v>
      </c>
      <c r="X2" s="79"/>
      <c r="Y2" s="79"/>
      <c r="Z2" s="79"/>
      <c r="AA2" s="79"/>
      <c r="AB2" s="1"/>
      <c r="AC2" s="1"/>
      <c r="AD2" s="14"/>
      <c r="AE2" s="14"/>
      <c r="AF2" s="14"/>
      <c r="AG2" s="14"/>
      <c r="AH2" s="14"/>
      <c r="AI2" s="14"/>
      <c r="AJ2" s="14"/>
      <c r="AK2" s="14"/>
      <c r="AL2" s="15" t="s">
        <v>4</v>
      </c>
      <c r="AM2" s="2">
        <v>21</v>
      </c>
      <c r="AN2" s="3"/>
      <c r="AO2" s="3"/>
      <c r="AP2" s="16"/>
    </row>
    <row r="3" spans="1:42" ht="12.75" customHeight="1">
      <c r="A3" s="13" t="s">
        <v>5</v>
      </c>
      <c r="B3" s="77" t="s">
        <v>6</v>
      </c>
      <c r="C3" s="77"/>
      <c r="D3" s="77"/>
      <c r="E3" s="77"/>
      <c r="F3" s="77"/>
      <c r="G3" s="3"/>
      <c r="H3" s="3"/>
      <c r="I3" s="14"/>
      <c r="J3" s="14"/>
      <c r="K3" s="14"/>
      <c r="L3" s="14"/>
      <c r="M3" s="14"/>
      <c r="N3" s="14"/>
      <c r="O3" s="14"/>
      <c r="P3" s="14"/>
      <c r="Q3" s="14"/>
      <c r="R3" s="14"/>
      <c r="S3" s="14"/>
      <c r="T3" s="14"/>
      <c r="U3" s="16"/>
      <c r="V3" s="13" t="s">
        <v>5</v>
      </c>
      <c r="W3" s="77" t="s">
        <v>6</v>
      </c>
      <c r="X3" s="77"/>
      <c r="Y3" s="77"/>
      <c r="Z3" s="77"/>
      <c r="AA3" s="77"/>
      <c r="AB3" s="3"/>
      <c r="AC3" s="3"/>
      <c r="AD3" s="14"/>
      <c r="AE3" s="14"/>
      <c r="AF3" s="14"/>
      <c r="AG3" s="14"/>
      <c r="AH3" s="14"/>
      <c r="AI3" s="14"/>
      <c r="AJ3" s="14"/>
      <c r="AK3" s="14"/>
      <c r="AL3" s="14"/>
      <c r="AM3" s="14"/>
      <c r="AN3" s="14"/>
      <c r="AO3" s="14"/>
      <c r="AP3" s="16"/>
    </row>
    <row r="4" spans="1:42" ht="12.75" customHeight="1">
      <c r="A4" s="68" t="s">
        <v>43</v>
      </c>
      <c r="B4" s="76">
        <v>1</v>
      </c>
      <c r="C4" s="76"/>
      <c r="D4" s="76"/>
      <c r="E4" s="76"/>
      <c r="F4" s="76"/>
      <c r="G4" s="3"/>
      <c r="H4" s="3"/>
      <c r="I4" s="14"/>
      <c r="J4" s="14"/>
      <c r="K4" s="14"/>
      <c r="L4" s="14"/>
      <c r="M4" s="14"/>
      <c r="N4" s="14"/>
      <c r="O4" s="14"/>
      <c r="P4" s="14"/>
      <c r="Q4" s="14"/>
      <c r="R4" s="14"/>
      <c r="S4" s="14"/>
      <c r="T4" s="14"/>
      <c r="U4" s="16"/>
      <c r="V4" s="68" t="s">
        <v>43</v>
      </c>
      <c r="W4" s="76">
        <v>2</v>
      </c>
      <c r="X4" s="76"/>
      <c r="Y4" s="76"/>
      <c r="Z4" s="76"/>
      <c r="AA4" s="76"/>
      <c r="AB4" s="3"/>
      <c r="AC4" s="3"/>
      <c r="AD4" s="14"/>
      <c r="AE4" s="14"/>
      <c r="AF4" s="14"/>
      <c r="AG4" s="14"/>
      <c r="AH4" s="14"/>
      <c r="AI4" s="14"/>
      <c r="AJ4" s="14"/>
      <c r="AK4" s="14"/>
      <c r="AL4" s="14"/>
      <c r="AM4" s="3"/>
      <c r="AN4" s="14"/>
      <c r="AO4" s="14"/>
      <c r="AP4" s="16"/>
    </row>
    <row r="5" spans="1:42" ht="12.75">
      <c r="A5" s="13"/>
      <c r="B5" s="14"/>
      <c r="C5" s="14"/>
      <c r="D5" s="14"/>
      <c r="E5" s="14"/>
      <c r="F5" s="14"/>
      <c r="G5" s="14"/>
      <c r="H5" s="14"/>
      <c r="I5" s="14"/>
      <c r="J5" s="14"/>
      <c r="K5" s="77" t="s">
        <v>7</v>
      </c>
      <c r="L5" s="77"/>
      <c r="M5" s="77"/>
      <c r="N5" s="77"/>
      <c r="O5" s="77"/>
      <c r="P5" s="77"/>
      <c r="Q5" s="77"/>
      <c r="R5" s="18">
        <v>61</v>
      </c>
      <c r="S5" s="14"/>
      <c r="T5" s="14"/>
      <c r="U5" s="16"/>
      <c r="V5" s="13"/>
      <c r="W5" s="14"/>
      <c r="X5" s="14"/>
      <c r="Y5" s="14"/>
      <c r="Z5" s="14"/>
      <c r="AA5" s="14"/>
      <c r="AB5" s="14"/>
      <c r="AC5" s="14"/>
      <c r="AD5" s="14"/>
      <c r="AE5" s="14"/>
      <c r="AF5" s="77" t="s">
        <v>7</v>
      </c>
      <c r="AG5" s="77"/>
      <c r="AH5" s="77"/>
      <c r="AI5" s="77"/>
      <c r="AJ5" s="77"/>
      <c r="AK5" s="77"/>
      <c r="AL5" s="77"/>
      <c r="AM5" s="3">
        <f>R5</f>
        <v>61</v>
      </c>
      <c r="AN5" s="14"/>
      <c r="AO5" s="14"/>
      <c r="AP5" s="16"/>
    </row>
    <row r="6" spans="1:42" ht="13.5" thickBot="1">
      <c r="A6" s="74" t="s">
        <v>8</v>
      </c>
      <c r="B6" s="75"/>
      <c r="C6" s="75"/>
      <c r="D6" s="75"/>
      <c r="E6" s="75"/>
      <c r="F6" s="75"/>
      <c r="G6" s="75"/>
      <c r="H6" s="75"/>
      <c r="I6" s="75"/>
      <c r="J6" s="75"/>
      <c r="K6" s="75"/>
      <c r="L6" s="75"/>
      <c r="M6" s="75"/>
      <c r="N6" s="75"/>
      <c r="O6" s="75"/>
      <c r="P6" s="75"/>
      <c r="Q6" s="75"/>
      <c r="R6" s="19">
        <f>$R$2-$R$5</f>
        <v>3</v>
      </c>
      <c r="S6" s="19"/>
      <c r="T6" s="19"/>
      <c r="U6" s="20"/>
      <c r="V6" s="74" t="s">
        <v>8</v>
      </c>
      <c r="W6" s="75"/>
      <c r="X6" s="75"/>
      <c r="Y6" s="75"/>
      <c r="Z6" s="75"/>
      <c r="AA6" s="75"/>
      <c r="AB6" s="75"/>
      <c r="AC6" s="75"/>
      <c r="AD6" s="75"/>
      <c r="AE6" s="75"/>
      <c r="AF6" s="75"/>
      <c r="AG6" s="75"/>
      <c r="AH6" s="75"/>
      <c r="AI6" s="75"/>
      <c r="AJ6" s="75"/>
      <c r="AK6" s="75"/>
      <c r="AL6" s="75"/>
      <c r="AM6" s="4">
        <f>R6</f>
        <v>3</v>
      </c>
      <c r="AN6" s="19"/>
      <c r="AO6" s="19"/>
      <c r="AP6" s="20"/>
    </row>
    <row r="7" spans="6:8" ht="13.5" thickTop="1">
      <c r="F7" s="21"/>
      <c r="G7" s="21"/>
      <c r="H7" s="21"/>
    </row>
    <row r="8" spans="1:25" ht="12.75">
      <c r="A8" s="22"/>
      <c r="B8" s="22"/>
      <c r="C8" s="22"/>
      <c r="D8" s="22"/>
      <c r="E8" s="22"/>
      <c r="F8" s="22"/>
      <c r="G8" s="22"/>
      <c r="H8" s="22"/>
      <c r="I8" s="22"/>
      <c r="J8" s="22"/>
      <c r="K8" s="22"/>
      <c r="L8" s="22"/>
      <c r="M8" s="22"/>
      <c r="N8" s="22"/>
      <c r="O8" s="22"/>
      <c r="P8" s="22"/>
      <c r="Q8" s="22"/>
      <c r="R8" s="22"/>
      <c r="S8" s="22"/>
      <c r="T8" s="22"/>
      <c r="U8" s="22"/>
      <c r="V8" s="21"/>
      <c r="W8" s="21"/>
      <c r="X8" s="21"/>
      <c r="Y8" s="21"/>
    </row>
    <row r="9" spans="1:21" ht="18">
      <c r="A9" s="23" t="s">
        <v>9</v>
      </c>
      <c r="F9" s="21"/>
      <c r="G9" s="21"/>
      <c r="H9" s="21"/>
      <c r="O9" s="94" t="s">
        <v>44</v>
      </c>
      <c r="P9" s="95"/>
      <c r="Q9" s="95"/>
      <c r="R9" s="95"/>
      <c r="S9" s="95"/>
      <c r="T9" s="95"/>
      <c r="U9" s="69">
        <v>1</v>
      </c>
    </row>
    <row r="10" ht="12.75"/>
    <row r="11" spans="1:19" ht="12.75">
      <c r="A11" s="96" t="s">
        <v>10</v>
      </c>
      <c r="B11" s="96"/>
      <c r="C11" s="96"/>
      <c r="D11" s="96"/>
      <c r="E11" s="96"/>
      <c r="F11" s="96"/>
      <c r="G11" s="96"/>
      <c r="H11" s="96"/>
      <c r="I11" s="96"/>
      <c r="J11" s="96"/>
      <c r="K11" s="96"/>
      <c r="L11" s="96"/>
      <c r="M11" s="96"/>
      <c r="N11" s="96"/>
      <c r="O11" s="96"/>
      <c r="P11" s="96"/>
      <c r="Q11" s="96"/>
      <c r="R11" s="91">
        <v>2.5</v>
      </c>
      <c r="S11" s="91"/>
    </row>
    <row r="12" spans="6:8" ht="13.5" thickBot="1">
      <c r="F12" s="21"/>
      <c r="G12" s="21"/>
      <c r="H12" s="21"/>
    </row>
    <row r="13" spans="1:21" ht="12.75">
      <c r="A13" s="24" t="s">
        <v>11</v>
      </c>
      <c r="B13" s="86" t="s">
        <v>12</v>
      </c>
      <c r="C13" s="86"/>
      <c r="D13" s="86"/>
      <c r="E13" s="86"/>
      <c r="F13" s="86"/>
      <c r="G13" s="86"/>
      <c r="H13" s="86"/>
      <c r="I13" s="87"/>
      <c r="J13" s="26" t="s">
        <v>13</v>
      </c>
      <c r="K13" s="25" t="s">
        <v>14</v>
      </c>
      <c r="L13" s="27" t="s">
        <v>15</v>
      </c>
      <c r="M13" s="28" t="s">
        <v>13</v>
      </c>
      <c r="N13" s="29" t="s">
        <v>13</v>
      </c>
      <c r="O13" s="30" t="s">
        <v>14</v>
      </c>
      <c r="P13" s="31" t="s">
        <v>15</v>
      </c>
      <c r="Q13" s="32" t="s">
        <v>13</v>
      </c>
      <c r="R13" s="33" t="s">
        <v>13</v>
      </c>
      <c r="S13" s="34" t="s">
        <v>14</v>
      </c>
      <c r="T13" s="35" t="s">
        <v>15</v>
      </c>
      <c r="U13" s="36" t="s">
        <v>13</v>
      </c>
    </row>
    <row r="14" spans="1:21" ht="12.75">
      <c r="A14" s="37"/>
      <c r="B14" s="89">
        <f>$R$1+4</f>
        <v>15</v>
      </c>
      <c r="C14" s="89"/>
      <c r="D14" s="89">
        <f>$R$1+5</f>
        <v>16</v>
      </c>
      <c r="E14" s="89"/>
      <c r="F14" s="89">
        <f>$R$1+6</f>
        <v>17</v>
      </c>
      <c r="G14" s="89"/>
      <c r="H14" s="89">
        <f>$R$1+7</f>
        <v>18</v>
      </c>
      <c r="I14" s="90"/>
      <c r="J14" s="40"/>
      <c r="K14" s="41"/>
      <c r="L14" s="42"/>
      <c r="M14" s="43"/>
      <c r="N14" s="44"/>
      <c r="O14" s="45"/>
      <c r="P14" s="45"/>
      <c r="Q14" s="46"/>
      <c r="R14" s="47"/>
      <c r="S14" s="48"/>
      <c r="T14" s="48"/>
      <c r="U14" s="49"/>
    </row>
    <row r="15" spans="1:21" ht="12.75">
      <c r="A15" s="37"/>
      <c r="B15" s="38" t="s">
        <v>16</v>
      </c>
      <c r="C15" s="38" t="s">
        <v>17</v>
      </c>
      <c r="D15" s="38" t="s">
        <v>16</v>
      </c>
      <c r="E15" s="38" t="s">
        <v>17</v>
      </c>
      <c r="F15" s="38" t="s">
        <v>16</v>
      </c>
      <c r="G15" s="38" t="s">
        <v>17</v>
      </c>
      <c r="H15" s="38" t="s">
        <v>16</v>
      </c>
      <c r="I15" s="39" t="s">
        <v>17</v>
      </c>
      <c r="J15" s="40"/>
      <c r="K15" s="41"/>
      <c r="L15" s="42"/>
      <c r="M15" s="43"/>
      <c r="N15" s="83" t="s">
        <v>18</v>
      </c>
      <c r="O15" s="84"/>
      <c r="P15" s="84"/>
      <c r="Q15" s="85"/>
      <c r="R15" s="80" t="s">
        <v>19</v>
      </c>
      <c r="S15" s="81"/>
      <c r="T15" s="81"/>
      <c r="U15" s="82"/>
    </row>
    <row r="16" spans="1:21" ht="12.75">
      <c r="A16" s="37" t="s">
        <v>20</v>
      </c>
      <c r="B16" s="69"/>
      <c r="C16" s="69"/>
      <c r="D16" s="69">
        <v>6</v>
      </c>
      <c r="E16" s="69">
        <v>2</v>
      </c>
      <c r="F16" s="69">
        <v>3</v>
      </c>
      <c r="G16" s="69"/>
      <c r="H16" s="69"/>
      <c r="I16" s="69"/>
      <c r="J16" s="37">
        <f aca="true" t="shared" si="0" ref="J16:J21">SUM(B16:I16)</f>
        <v>11</v>
      </c>
      <c r="K16" s="50">
        <f aca="true" t="shared" si="1" ref="K16:K21">J16*100/SUM($J$16:$J$21)</f>
        <v>18.333333333333332</v>
      </c>
      <c r="L16" s="51">
        <f aca="true" t="shared" si="2" ref="L16:L21">IF(K16&lt;$R$11,J16,0)</f>
        <v>0</v>
      </c>
      <c r="M16" s="52">
        <f aca="true" t="shared" si="3" ref="M16:M21">IF(K16&lt;=$R$11,0,J16)</f>
        <v>11</v>
      </c>
      <c r="N16" s="53">
        <f aca="true" t="shared" si="4" ref="N16:N21">B16+D16+F16+H16</f>
        <v>9</v>
      </c>
      <c r="O16" s="54">
        <f aca="true" t="shared" si="5" ref="O16:O21">N16*100/SUM($N$16:$N$21)</f>
        <v>30</v>
      </c>
      <c r="P16" s="55">
        <f aca="true" t="shared" si="6" ref="P16:P21">IF(O16&lt;$R$11,N16,0)</f>
        <v>0</v>
      </c>
      <c r="Q16" s="56">
        <f aca="true" t="shared" si="7" ref="Q16:Q21">IF(O16&lt;=$R$11,0,N16)</f>
        <v>9</v>
      </c>
      <c r="R16" s="57">
        <f aca="true" t="shared" si="8" ref="R16:R21">C16+E16+G16+I16</f>
        <v>2</v>
      </c>
      <c r="S16" s="58">
        <f aca="true" t="shared" si="9" ref="S16:S21">R16*100/SUM($R$16:$R$21)</f>
        <v>6.666666666666667</v>
      </c>
      <c r="T16" s="59">
        <f aca="true" t="shared" si="10" ref="T16:T21">IF(S16&lt;$R$11,R16,0)</f>
        <v>0</v>
      </c>
      <c r="U16" s="60">
        <f aca="true" t="shared" si="11" ref="U16:U21">IF(S16&lt;=$R$11,0,R16)</f>
        <v>2</v>
      </c>
    </row>
    <row r="17" spans="1:21" ht="12.75">
      <c r="A17" s="37" t="s">
        <v>21</v>
      </c>
      <c r="B17" s="69"/>
      <c r="C17" s="69">
        <v>1</v>
      </c>
      <c r="D17" s="69"/>
      <c r="E17" s="69">
        <v>3</v>
      </c>
      <c r="F17" s="69">
        <v>1</v>
      </c>
      <c r="G17" s="69">
        <v>2</v>
      </c>
      <c r="H17" s="69"/>
      <c r="I17" s="69"/>
      <c r="J17" s="37">
        <f t="shared" si="0"/>
        <v>7</v>
      </c>
      <c r="K17" s="50">
        <f t="shared" si="1"/>
        <v>11.666666666666666</v>
      </c>
      <c r="L17" s="51">
        <f t="shared" si="2"/>
        <v>0</v>
      </c>
      <c r="M17" s="52">
        <f t="shared" si="3"/>
        <v>7</v>
      </c>
      <c r="N17" s="53">
        <f t="shared" si="4"/>
        <v>1</v>
      </c>
      <c r="O17" s="54">
        <f t="shared" si="5"/>
        <v>3.3333333333333335</v>
      </c>
      <c r="P17" s="55">
        <f t="shared" si="6"/>
        <v>0</v>
      </c>
      <c r="Q17" s="56">
        <f t="shared" si="7"/>
        <v>1</v>
      </c>
      <c r="R17" s="57">
        <f t="shared" si="8"/>
        <v>6</v>
      </c>
      <c r="S17" s="58">
        <f t="shared" si="9"/>
        <v>20</v>
      </c>
      <c r="T17" s="59">
        <f t="shared" si="10"/>
        <v>0</v>
      </c>
      <c r="U17" s="60">
        <f t="shared" si="11"/>
        <v>6</v>
      </c>
    </row>
    <row r="18" spans="1:21" ht="12.75">
      <c r="A18" s="37" t="s">
        <v>22</v>
      </c>
      <c r="B18" s="69">
        <v>1</v>
      </c>
      <c r="C18" s="69"/>
      <c r="D18" s="69">
        <v>14</v>
      </c>
      <c r="E18" s="69">
        <v>12</v>
      </c>
      <c r="F18" s="69">
        <v>4</v>
      </c>
      <c r="G18" s="69">
        <v>4</v>
      </c>
      <c r="H18" s="69"/>
      <c r="I18" s="69"/>
      <c r="J18" s="37">
        <f t="shared" si="0"/>
        <v>35</v>
      </c>
      <c r="K18" s="50">
        <f t="shared" si="1"/>
        <v>58.333333333333336</v>
      </c>
      <c r="L18" s="51">
        <f t="shared" si="2"/>
        <v>0</v>
      </c>
      <c r="M18" s="52">
        <f t="shared" si="3"/>
        <v>35</v>
      </c>
      <c r="N18" s="53">
        <f t="shared" si="4"/>
        <v>19</v>
      </c>
      <c r="O18" s="54">
        <f t="shared" si="5"/>
        <v>63.333333333333336</v>
      </c>
      <c r="P18" s="55">
        <f t="shared" si="6"/>
        <v>0</v>
      </c>
      <c r="Q18" s="56">
        <f t="shared" si="7"/>
        <v>19</v>
      </c>
      <c r="R18" s="57">
        <f t="shared" si="8"/>
        <v>16</v>
      </c>
      <c r="S18" s="58">
        <f t="shared" si="9"/>
        <v>53.333333333333336</v>
      </c>
      <c r="T18" s="59">
        <f t="shared" si="10"/>
        <v>0</v>
      </c>
      <c r="U18" s="60">
        <f t="shared" si="11"/>
        <v>16</v>
      </c>
    </row>
    <row r="19" spans="1:21" ht="12.75">
      <c r="A19" s="37" t="s">
        <v>51</v>
      </c>
      <c r="B19" s="69"/>
      <c r="C19" s="69"/>
      <c r="D19" s="69"/>
      <c r="E19" s="69">
        <v>1</v>
      </c>
      <c r="F19" s="69">
        <v>1</v>
      </c>
      <c r="G19" s="69"/>
      <c r="H19" s="69"/>
      <c r="I19" s="69">
        <v>1</v>
      </c>
      <c r="J19" s="37">
        <f t="shared" si="0"/>
        <v>3</v>
      </c>
      <c r="K19" s="50">
        <f t="shared" si="1"/>
        <v>5</v>
      </c>
      <c r="L19" s="51">
        <f t="shared" si="2"/>
        <v>0</v>
      </c>
      <c r="M19" s="52">
        <f t="shared" si="3"/>
        <v>3</v>
      </c>
      <c r="N19" s="53">
        <f t="shared" si="4"/>
        <v>1</v>
      </c>
      <c r="O19" s="54">
        <f t="shared" si="5"/>
        <v>3.3333333333333335</v>
      </c>
      <c r="P19" s="55">
        <f t="shared" si="6"/>
        <v>0</v>
      </c>
      <c r="Q19" s="56">
        <f t="shared" si="7"/>
        <v>1</v>
      </c>
      <c r="R19" s="57">
        <f t="shared" si="8"/>
        <v>2</v>
      </c>
      <c r="S19" s="58">
        <f t="shared" si="9"/>
        <v>6.666666666666667</v>
      </c>
      <c r="T19" s="59">
        <f t="shared" si="10"/>
        <v>0</v>
      </c>
      <c r="U19" s="60">
        <f t="shared" si="11"/>
        <v>2</v>
      </c>
    </row>
    <row r="20" spans="1:21" ht="12.75">
      <c r="A20" s="37" t="s">
        <v>23</v>
      </c>
      <c r="B20" s="69"/>
      <c r="C20" s="69"/>
      <c r="D20" s="69"/>
      <c r="E20" s="69">
        <v>3</v>
      </c>
      <c r="F20" s="69"/>
      <c r="G20" s="69">
        <v>1</v>
      </c>
      <c r="H20" s="69"/>
      <c r="I20" s="69"/>
      <c r="J20" s="37">
        <f t="shared" si="0"/>
        <v>4</v>
      </c>
      <c r="K20" s="50">
        <f t="shared" si="1"/>
        <v>6.666666666666667</v>
      </c>
      <c r="L20" s="51">
        <f t="shared" si="2"/>
        <v>0</v>
      </c>
      <c r="M20" s="52">
        <f t="shared" si="3"/>
        <v>4</v>
      </c>
      <c r="N20" s="53">
        <f t="shared" si="4"/>
        <v>0</v>
      </c>
      <c r="O20" s="54">
        <f t="shared" si="5"/>
        <v>0</v>
      </c>
      <c r="P20" s="55">
        <f t="shared" si="6"/>
        <v>0</v>
      </c>
      <c r="Q20" s="56">
        <f t="shared" si="7"/>
        <v>0</v>
      </c>
      <c r="R20" s="57">
        <f t="shared" si="8"/>
        <v>4</v>
      </c>
      <c r="S20" s="58">
        <f t="shared" si="9"/>
        <v>13.333333333333334</v>
      </c>
      <c r="T20" s="59">
        <f t="shared" si="10"/>
        <v>0</v>
      </c>
      <c r="U20" s="60">
        <f t="shared" si="11"/>
        <v>4</v>
      </c>
    </row>
    <row r="21" spans="1:21" ht="12.75">
      <c r="A21" s="37" t="s">
        <v>24</v>
      </c>
      <c r="B21" s="69"/>
      <c r="C21" s="69"/>
      <c r="D21" s="69"/>
      <c r="E21" s="69"/>
      <c r="F21" s="69"/>
      <c r="G21" s="69"/>
      <c r="H21" s="69"/>
      <c r="I21" s="69"/>
      <c r="J21" s="37">
        <f t="shared" si="0"/>
        <v>0</v>
      </c>
      <c r="K21" s="50">
        <f t="shared" si="1"/>
        <v>0</v>
      </c>
      <c r="L21" s="51">
        <f t="shared" si="2"/>
        <v>0</v>
      </c>
      <c r="M21" s="52">
        <f t="shared" si="3"/>
        <v>0</v>
      </c>
      <c r="N21" s="53">
        <f t="shared" si="4"/>
        <v>0</v>
      </c>
      <c r="O21" s="54">
        <f t="shared" si="5"/>
        <v>0</v>
      </c>
      <c r="P21" s="55">
        <f t="shared" si="6"/>
        <v>0</v>
      </c>
      <c r="Q21" s="56">
        <f t="shared" si="7"/>
        <v>0</v>
      </c>
      <c r="R21" s="57">
        <f t="shared" si="8"/>
        <v>0</v>
      </c>
      <c r="S21" s="58">
        <f t="shared" si="9"/>
        <v>0</v>
      </c>
      <c r="T21" s="59">
        <f t="shared" si="10"/>
        <v>0</v>
      </c>
      <c r="U21" s="60">
        <f t="shared" si="11"/>
        <v>0</v>
      </c>
    </row>
    <row r="22" spans="1:21" ht="24" customHeight="1" thickBot="1">
      <c r="A22" s="61" t="s">
        <v>25</v>
      </c>
      <c r="B22" s="92" t="s">
        <v>26</v>
      </c>
      <c r="C22" s="92"/>
      <c r="D22" s="92"/>
      <c r="E22" s="92"/>
      <c r="F22" s="92"/>
      <c r="G22" s="92"/>
      <c r="H22" s="92"/>
      <c r="I22" s="93"/>
      <c r="J22" s="62"/>
      <c r="K22" s="63"/>
      <c r="L22" s="63"/>
      <c r="M22" s="64">
        <f>SUM(L16:L21)</f>
        <v>0</v>
      </c>
      <c r="N22" s="65"/>
      <c r="O22" s="66"/>
      <c r="P22" s="66"/>
      <c r="Q22" s="64">
        <f>SUM(P16:P21)</f>
        <v>0</v>
      </c>
      <c r="R22" s="65"/>
      <c r="S22" s="66"/>
      <c r="T22" s="66"/>
      <c r="U22" s="64">
        <f>SUM(T16:T21)</f>
        <v>0</v>
      </c>
    </row>
    <row r="23" spans="1:21" ht="12.75">
      <c r="A23" s="3"/>
      <c r="B23" s="3"/>
      <c r="C23" s="3"/>
      <c r="D23" s="3"/>
      <c r="E23" s="3"/>
      <c r="F23" s="3"/>
      <c r="G23" s="3"/>
      <c r="H23" s="3"/>
      <c r="I23" s="3"/>
      <c r="J23" s="3"/>
      <c r="K23" s="3"/>
      <c r="L23" s="67"/>
      <c r="M23" s="67"/>
      <c r="N23" s="67"/>
      <c r="O23" s="67"/>
      <c r="P23" s="67"/>
      <c r="Q23" s="67"/>
      <c r="R23" s="67"/>
      <c r="S23" s="67"/>
      <c r="T23" s="67"/>
      <c r="U23" s="14"/>
    </row>
    <row r="24" spans="1:6" ht="12.75">
      <c r="A24" s="17" t="s">
        <v>27</v>
      </c>
      <c r="E24" s="88" t="str">
        <f>IF(SUM(B16:I21)+U9=R5,"JA","NEIN")</f>
        <v>JA</v>
      </c>
      <c r="F24" s="88"/>
    </row>
    <row r="25" ht="12.75"/>
    <row r="26" spans="1:25" ht="12.75">
      <c r="A26" s="22"/>
      <c r="B26" s="22"/>
      <c r="C26" s="22"/>
      <c r="D26" s="22"/>
      <c r="E26" s="22"/>
      <c r="F26" s="22"/>
      <c r="G26" s="22"/>
      <c r="H26" s="22"/>
      <c r="I26" s="22"/>
      <c r="J26" s="22"/>
      <c r="K26" s="22"/>
      <c r="L26" s="22"/>
      <c r="M26" s="22"/>
      <c r="N26" s="22"/>
      <c r="O26" s="22"/>
      <c r="P26" s="22"/>
      <c r="Q26" s="22"/>
      <c r="R26" s="22"/>
      <c r="S26" s="22"/>
      <c r="T26" s="22"/>
      <c r="U26" s="22"/>
      <c r="V26" s="21"/>
      <c r="W26" s="21"/>
      <c r="X26" s="21"/>
      <c r="Y26" s="21"/>
    </row>
    <row r="27" spans="1:23" ht="18">
      <c r="A27" s="23" t="s">
        <v>28</v>
      </c>
      <c r="F27" s="21"/>
      <c r="G27" s="21"/>
      <c r="H27" s="21"/>
      <c r="O27" s="94" t="s">
        <v>45</v>
      </c>
      <c r="P27" s="95"/>
      <c r="Q27" s="95"/>
      <c r="R27" s="95"/>
      <c r="S27" s="95"/>
      <c r="T27" s="95"/>
      <c r="U27" s="69">
        <v>1</v>
      </c>
      <c r="V27" s="21"/>
      <c r="W27" s="21"/>
    </row>
    <row r="28" ht="12.75"/>
    <row r="29" spans="1:19" ht="12.75">
      <c r="A29" s="96" t="s">
        <v>10</v>
      </c>
      <c r="B29" s="96"/>
      <c r="C29" s="96"/>
      <c r="D29" s="96"/>
      <c r="E29" s="96"/>
      <c r="F29" s="96"/>
      <c r="G29" s="96"/>
      <c r="H29" s="96"/>
      <c r="I29" s="96"/>
      <c r="J29" s="96"/>
      <c r="K29" s="96"/>
      <c r="L29" s="96"/>
      <c r="M29" s="96"/>
      <c r="N29" s="96"/>
      <c r="O29" s="96"/>
      <c r="P29" s="96"/>
      <c r="Q29" s="96"/>
      <c r="R29" s="91">
        <v>5</v>
      </c>
      <c r="S29" s="91"/>
    </row>
    <row r="30" spans="6:8" ht="13.5" thickBot="1">
      <c r="F30" s="21"/>
      <c r="G30" s="21"/>
      <c r="H30" s="21"/>
    </row>
    <row r="31" spans="1:21" ht="12.75">
      <c r="A31" s="24" t="s">
        <v>29</v>
      </c>
      <c r="B31" s="86" t="s">
        <v>12</v>
      </c>
      <c r="C31" s="86"/>
      <c r="D31" s="86"/>
      <c r="E31" s="86"/>
      <c r="F31" s="86"/>
      <c r="G31" s="86"/>
      <c r="H31" s="86"/>
      <c r="I31" s="87"/>
      <c r="J31" s="26" t="s">
        <v>13</v>
      </c>
      <c r="K31" s="25" t="s">
        <v>14</v>
      </c>
      <c r="L31" s="27" t="s">
        <v>15</v>
      </c>
      <c r="M31" s="28" t="s">
        <v>13</v>
      </c>
      <c r="N31" s="29" t="s">
        <v>13</v>
      </c>
      <c r="O31" s="30" t="s">
        <v>14</v>
      </c>
      <c r="P31" s="31" t="s">
        <v>15</v>
      </c>
      <c r="Q31" s="32" t="s">
        <v>13</v>
      </c>
      <c r="R31" s="33" t="s">
        <v>13</v>
      </c>
      <c r="S31" s="34" t="s">
        <v>14</v>
      </c>
      <c r="T31" s="35" t="s">
        <v>15</v>
      </c>
      <c r="U31" s="36" t="s">
        <v>13</v>
      </c>
    </row>
    <row r="32" spans="1:21" ht="12.75">
      <c r="A32" s="37"/>
      <c r="B32" s="89">
        <f>$R$1+4</f>
        <v>15</v>
      </c>
      <c r="C32" s="89"/>
      <c r="D32" s="89">
        <f>$R$1+5</f>
        <v>16</v>
      </c>
      <c r="E32" s="89"/>
      <c r="F32" s="89">
        <f>$R$1+6</f>
        <v>17</v>
      </c>
      <c r="G32" s="89"/>
      <c r="H32" s="89">
        <f>$R$1+7</f>
        <v>18</v>
      </c>
      <c r="I32" s="90"/>
      <c r="J32" s="40"/>
      <c r="K32" s="41"/>
      <c r="L32" s="42"/>
      <c r="M32" s="43"/>
      <c r="N32" s="44"/>
      <c r="O32" s="45"/>
      <c r="P32" s="45"/>
      <c r="Q32" s="46"/>
      <c r="R32" s="47"/>
      <c r="S32" s="48"/>
      <c r="T32" s="48"/>
      <c r="U32" s="49"/>
    </row>
    <row r="33" spans="1:21" ht="12.75">
      <c r="A33" s="37"/>
      <c r="B33" s="38" t="s">
        <v>16</v>
      </c>
      <c r="C33" s="38" t="s">
        <v>17</v>
      </c>
      <c r="D33" s="38" t="s">
        <v>16</v>
      </c>
      <c r="E33" s="38" t="s">
        <v>17</v>
      </c>
      <c r="F33" s="38" t="s">
        <v>16</v>
      </c>
      <c r="G33" s="38" t="s">
        <v>17</v>
      </c>
      <c r="H33" s="38" t="s">
        <v>16</v>
      </c>
      <c r="I33" s="39" t="s">
        <v>17</v>
      </c>
      <c r="J33" s="40"/>
      <c r="K33" s="41"/>
      <c r="L33" s="42"/>
      <c r="M33" s="43"/>
      <c r="N33" s="83" t="s">
        <v>18</v>
      </c>
      <c r="O33" s="84"/>
      <c r="P33" s="84"/>
      <c r="Q33" s="85"/>
      <c r="R33" s="80" t="s">
        <v>19</v>
      </c>
      <c r="S33" s="81"/>
      <c r="T33" s="81"/>
      <c r="U33" s="82"/>
    </row>
    <row r="34" spans="1:21" ht="12.75">
      <c r="A34" s="37" t="s">
        <v>30</v>
      </c>
      <c r="B34" s="69"/>
      <c r="C34" s="69">
        <v>1</v>
      </c>
      <c r="D34" s="69">
        <v>3</v>
      </c>
      <c r="E34" s="69">
        <v>1</v>
      </c>
      <c r="F34" s="69">
        <v>2</v>
      </c>
      <c r="G34" s="69"/>
      <c r="H34" s="69"/>
      <c r="I34" s="69"/>
      <c r="J34" s="37">
        <f aca="true" t="shared" si="12" ref="J34:J43">SUM(B34:I34)</f>
        <v>7</v>
      </c>
      <c r="K34" s="50">
        <f aca="true" t="shared" si="13" ref="K34:K43">J34*100/SUM($J$34:$J$43)</f>
        <v>11.666666666666666</v>
      </c>
      <c r="L34" s="51">
        <f aca="true" t="shared" si="14" ref="L34:L43">IF(K34&lt;$R$29,J34,0)</f>
        <v>0</v>
      </c>
      <c r="M34" s="52">
        <f aca="true" t="shared" si="15" ref="M34:M43">IF(K34&lt;=$R$29,0,J34)</f>
        <v>7</v>
      </c>
      <c r="N34" s="53">
        <f aca="true" t="shared" si="16" ref="N34:N43">B34+D34+F34+H34</f>
        <v>5</v>
      </c>
      <c r="O34" s="54">
        <f aca="true" t="shared" si="17" ref="O34:O43">N34*100/SUM($N$34:$N$43)</f>
        <v>17.24137931034483</v>
      </c>
      <c r="P34" s="55">
        <f aca="true" t="shared" si="18" ref="P34:P43">IF(O34&lt;$R$29,N34,0)</f>
        <v>0</v>
      </c>
      <c r="Q34" s="56">
        <f aca="true" t="shared" si="19" ref="Q34:Q43">IF(O34&lt;=$R$29,0,N34)</f>
        <v>5</v>
      </c>
      <c r="R34" s="57">
        <f aca="true" t="shared" si="20" ref="R34:R43">C34+E34+G34+I34</f>
        <v>2</v>
      </c>
      <c r="S34" s="58">
        <f aca="true" t="shared" si="21" ref="S34:S43">R34*100/SUM($R$34:$R$43)</f>
        <v>6.451612903225806</v>
      </c>
      <c r="T34" s="59">
        <f aca="true" t="shared" si="22" ref="T34:T43">IF(S34&lt;$R$29,R34,0)</f>
        <v>0</v>
      </c>
      <c r="U34" s="60">
        <f aca="true" t="shared" si="23" ref="U34:U43">IF(S34&lt;=$R$29,0,R34)</f>
        <v>2</v>
      </c>
    </row>
    <row r="35" spans="1:21" ht="12.75">
      <c r="A35" s="37" t="s">
        <v>31</v>
      </c>
      <c r="B35" s="69"/>
      <c r="C35" s="69"/>
      <c r="D35" s="69"/>
      <c r="E35" s="69">
        <v>2</v>
      </c>
      <c r="F35" s="69">
        <v>1</v>
      </c>
      <c r="G35" s="69">
        <v>1</v>
      </c>
      <c r="H35" s="69"/>
      <c r="I35" s="69"/>
      <c r="J35" s="37">
        <f t="shared" si="12"/>
        <v>4</v>
      </c>
      <c r="K35" s="50">
        <f t="shared" si="13"/>
        <v>6.666666666666667</v>
      </c>
      <c r="L35" s="51">
        <f t="shared" si="14"/>
        <v>0</v>
      </c>
      <c r="M35" s="52">
        <f t="shared" si="15"/>
        <v>4</v>
      </c>
      <c r="N35" s="53">
        <f t="shared" si="16"/>
        <v>1</v>
      </c>
      <c r="O35" s="54">
        <f t="shared" si="17"/>
        <v>3.4482758620689653</v>
      </c>
      <c r="P35" s="55">
        <f t="shared" si="18"/>
        <v>1</v>
      </c>
      <c r="Q35" s="56">
        <f t="shared" si="19"/>
        <v>0</v>
      </c>
      <c r="R35" s="57">
        <f t="shared" si="20"/>
        <v>3</v>
      </c>
      <c r="S35" s="58">
        <f t="shared" si="21"/>
        <v>9.67741935483871</v>
      </c>
      <c r="T35" s="59">
        <f t="shared" si="22"/>
        <v>0</v>
      </c>
      <c r="U35" s="60">
        <f t="shared" si="23"/>
        <v>3</v>
      </c>
    </row>
    <row r="36" spans="1:21" ht="12.75">
      <c r="A36" s="37" t="s">
        <v>32</v>
      </c>
      <c r="B36" s="69">
        <v>1</v>
      </c>
      <c r="C36" s="69"/>
      <c r="D36" s="69">
        <v>12</v>
      </c>
      <c r="E36" s="69">
        <v>9</v>
      </c>
      <c r="F36" s="69">
        <v>3</v>
      </c>
      <c r="G36" s="69">
        <v>4</v>
      </c>
      <c r="H36" s="69"/>
      <c r="I36" s="69"/>
      <c r="J36" s="37">
        <f t="shared" si="12"/>
        <v>29</v>
      </c>
      <c r="K36" s="50">
        <f t="shared" si="13"/>
        <v>48.333333333333336</v>
      </c>
      <c r="L36" s="51">
        <f t="shared" si="14"/>
        <v>0</v>
      </c>
      <c r="M36" s="52">
        <f t="shared" si="15"/>
        <v>29</v>
      </c>
      <c r="N36" s="53">
        <f t="shared" si="16"/>
        <v>16</v>
      </c>
      <c r="O36" s="54">
        <f t="shared" si="17"/>
        <v>55.172413793103445</v>
      </c>
      <c r="P36" s="55">
        <f t="shared" si="18"/>
        <v>0</v>
      </c>
      <c r="Q36" s="56">
        <f t="shared" si="19"/>
        <v>16</v>
      </c>
      <c r="R36" s="57">
        <f t="shared" si="20"/>
        <v>13</v>
      </c>
      <c r="S36" s="58">
        <f t="shared" si="21"/>
        <v>41.935483870967744</v>
      </c>
      <c r="T36" s="59">
        <f t="shared" si="22"/>
        <v>0</v>
      </c>
      <c r="U36" s="60">
        <f t="shared" si="23"/>
        <v>13</v>
      </c>
    </row>
    <row r="37" spans="1:21" ht="12.75">
      <c r="A37" s="37" t="s">
        <v>33</v>
      </c>
      <c r="B37" s="69"/>
      <c r="C37" s="69"/>
      <c r="D37" s="69"/>
      <c r="E37" s="69">
        <v>3</v>
      </c>
      <c r="F37" s="69"/>
      <c r="G37" s="69"/>
      <c r="H37" s="69"/>
      <c r="I37" s="69">
        <v>1</v>
      </c>
      <c r="J37" s="37">
        <f t="shared" si="12"/>
        <v>4</v>
      </c>
      <c r="K37" s="50">
        <f t="shared" si="13"/>
        <v>6.666666666666667</v>
      </c>
      <c r="L37" s="51">
        <f t="shared" si="14"/>
        <v>0</v>
      </c>
      <c r="M37" s="52">
        <f t="shared" si="15"/>
        <v>4</v>
      </c>
      <c r="N37" s="53">
        <f t="shared" si="16"/>
        <v>0</v>
      </c>
      <c r="O37" s="54">
        <f t="shared" si="17"/>
        <v>0</v>
      </c>
      <c r="P37" s="55">
        <f t="shared" si="18"/>
        <v>0</v>
      </c>
      <c r="Q37" s="56">
        <f t="shared" si="19"/>
        <v>0</v>
      </c>
      <c r="R37" s="57">
        <f t="shared" si="20"/>
        <v>4</v>
      </c>
      <c r="S37" s="58">
        <f t="shared" si="21"/>
        <v>12.903225806451612</v>
      </c>
      <c r="T37" s="59">
        <f t="shared" si="22"/>
        <v>0</v>
      </c>
      <c r="U37" s="60">
        <f t="shared" si="23"/>
        <v>4</v>
      </c>
    </row>
    <row r="38" spans="1:21" ht="12.75">
      <c r="A38" s="37" t="s">
        <v>34</v>
      </c>
      <c r="B38" s="69"/>
      <c r="C38" s="69"/>
      <c r="D38" s="69">
        <v>1</v>
      </c>
      <c r="E38" s="69">
        <v>1</v>
      </c>
      <c r="F38" s="69">
        <v>1</v>
      </c>
      <c r="G38" s="69"/>
      <c r="H38" s="69"/>
      <c r="I38" s="69"/>
      <c r="J38" s="37">
        <f t="shared" si="12"/>
        <v>3</v>
      </c>
      <c r="K38" s="50">
        <f t="shared" si="13"/>
        <v>5</v>
      </c>
      <c r="L38" s="51">
        <f t="shared" si="14"/>
        <v>0</v>
      </c>
      <c r="M38" s="52">
        <f t="shared" si="15"/>
        <v>0</v>
      </c>
      <c r="N38" s="53">
        <f t="shared" si="16"/>
        <v>2</v>
      </c>
      <c r="O38" s="54">
        <f t="shared" si="17"/>
        <v>6.896551724137931</v>
      </c>
      <c r="P38" s="55">
        <f t="shared" si="18"/>
        <v>0</v>
      </c>
      <c r="Q38" s="56">
        <f t="shared" si="19"/>
        <v>2</v>
      </c>
      <c r="R38" s="57">
        <f t="shared" si="20"/>
        <v>1</v>
      </c>
      <c r="S38" s="58">
        <f t="shared" si="21"/>
        <v>3.225806451612903</v>
      </c>
      <c r="T38" s="59">
        <f t="shared" si="22"/>
        <v>1</v>
      </c>
      <c r="U38" s="60">
        <f t="shared" si="23"/>
        <v>0</v>
      </c>
    </row>
    <row r="39" spans="1:21" ht="12.75">
      <c r="A39" s="37" t="s">
        <v>35</v>
      </c>
      <c r="B39" s="69"/>
      <c r="C39" s="69"/>
      <c r="D39" s="69"/>
      <c r="E39" s="69"/>
      <c r="F39" s="69"/>
      <c r="G39" s="69"/>
      <c r="H39" s="69"/>
      <c r="I39" s="69"/>
      <c r="J39" s="37">
        <f t="shared" si="12"/>
        <v>0</v>
      </c>
      <c r="K39" s="50">
        <f t="shared" si="13"/>
        <v>0</v>
      </c>
      <c r="L39" s="51">
        <f t="shared" si="14"/>
        <v>0</v>
      </c>
      <c r="M39" s="52">
        <f t="shared" si="15"/>
        <v>0</v>
      </c>
      <c r="N39" s="53">
        <f t="shared" si="16"/>
        <v>0</v>
      </c>
      <c r="O39" s="54">
        <f t="shared" si="17"/>
        <v>0</v>
      </c>
      <c r="P39" s="55">
        <f t="shared" si="18"/>
        <v>0</v>
      </c>
      <c r="Q39" s="56">
        <f t="shared" si="19"/>
        <v>0</v>
      </c>
      <c r="R39" s="57">
        <f t="shared" si="20"/>
        <v>0</v>
      </c>
      <c r="S39" s="58">
        <f t="shared" si="21"/>
        <v>0</v>
      </c>
      <c r="T39" s="59">
        <f t="shared" si="22"/>
        <v>0</v>
      </c>
      <c r="U39" s="60">
        <f t="shared" si="23"/>
        <v>0</v>
      </c>
    </row>
    <row r="40" spans="1:21" ht="12.75">
      <c r="A40" s="37" t="s">
        <v>36</v>
      </c>
      <c r="B40" s="69"/>
      <c r="C40" s="69"/>
      <c r="D40" s="69"/>
      <c r="E40" s="69"/>
      <c r="F40" s="69"/>
      <c r="G40" s="69"/>
      <c r="H40" s="69"/>
      <c r="I40" s="69"/>
      <c r="J40" s="37">
        <f t="shared" si="12"/>
        <v>0</v>
      </c>
      <c r="K40" s="50">
        <f t="shared" si="13"/>
        <v>0</v>
      </c>
      <c r="L40" s="51">
        <f t="shared" si="14"/>
        <v>0</v>
      </c>
      <c r="M40" s="52">
        <f t="shared" si="15"/>
        <v>0</v>
      </c>
      <c r="N40" s="53">
        <f t="shared" si="16"/>
        <v>0</v>
      </c>
      <c r="O40" s="54">
        <f t="shared" si="17"/>
        <v>0</v>
      </c>
      <c r="P40" s="55">
        <f t="shared" si="18"/>
        <v>0</v>
      </c>
      <c r="Q40" s="56">
        <f t="shared" si="19"/>
        <v>0</v>
      </c>
      <c r="R40" s="57">
        <f t="shared" si="20"/>
        <v>0</v>
      </c>
      <c r="S40" s="58">
        <f t="shared" si="21"/>
        <v>0</v>
      </c>
      <c r="T40" s="59">
        <f t="shared" si="22"/>
        <v>0</v>
      </c>
      <c r="U40" s="60">
        <f t="shared" si="23"/>
        <v>0</v>
      </c>
    </row>
    <row r="41" spans="1:21" ht="12.75">
      <c r="A41" s="37" t="s">
        <v>37</v>
      </c>
      <c r="B41" s="69"/>
      <c r="C41" s="69"/>
      <c r="D41" s="69"/>
      <c r="E41" s="69"/>
      <c r="F41" s="69"/>
      <c r="G41" s="69"/>
      <c r="H41" s="69"/>
      <c r="I41" s="69"/>
      <c r="J41" s="37">
        <f t="shared" si="12"/>
        <v>0</v>
      </c>
      <c r="K41" s="50">
        <f t="shared" si="13"/>
        <v>0</v>
      </c>
      <c r="L41" s="51">
        <f t="shared" si="14"/>
        <v>0</v>
      </c>
      <c r="M41" s="52">
        <f t="shared" si="15"/>
        <v>0</v>
      </c>
      <c r="N41" s="53">
        <f t="shared" si="16"/>
        <v>0</v>
      </c>
      <c r="O41" s="54">
        <f t="shared" si="17"/>
        <v>0</v>
      </c>
      <c r="P41" s="55">
        <f t="shared" si="18"/>
        <v>0</v>
      </c>
      <c r="Q41" s="56">
        <f t="shared" si="19"/>
        <v>0</v>
      </c>
      <c r="R41" s="57">
        <f t="shared" si="20"/>
        <v>0</v>
      </c>
      <c r="S41" s="58">
        <f t="shared" si="21"/>
        <v>0</v>
      </c>
      <c r="T41" s="59">
        <f t="shared" si="22"/>
        <v>0</v>
      </c>
      <c r="U41" s="60">
        <f t="shared" si="23"/>
        <v>0</v>
      </c>
    </row>
    <row r="42" spans="1:21" ht="12.75">
      <c r="A42" s="37" t="s">
        <v>38</v>
      </c>
      <c r="B42" s="69"/>
      <c r="C42" s="69"/>
      <c r="D42" s="69">
        <v>2</v>
      </c>
      <c r="E42" s="69"/>
      <c r="F42" s="69"/>
      <c r="G42" s="69"/>
      <c r="H42" s="69"/>
      <c r="I42" s="69"/>
      <c r="J42" s="37">
        <f t="shared" si="12"/>
        <v>2</v>
      </c>
      <c r="K42" s="50">
        <f t="shared" si="13"/>
        <v>3.3333333333333335</v>
      </c>
      <c r="L42" s="51">
        <f t="shared" si="14"/>
        <v>2</v>
      </c>
      <c r="M42" s="52">
        <f t="shared" si="15"/>
        <v>0</v>
      </c>
      <c r="N42" s="53">
        <f t="shared" si="16"/>
        <v>2</v>
      </c>
      <c r="O42" s="54">
        <f t="shared" si="17"/>
        <v>6.896551724137931</v>
      </c>
      <c r="P42" s="55">
        <f t="shared" si="18"/>
        <v>0</v>
      </c>
      <c r="Q42" s="56">
        <f t="shared" si="19"/>
        <v>2</v>
      </c>
      <c r="R42" s="57">
        <f t="shared" si="20"/>
        <v>0</v>
      </c>
      <c r="S42" s="58">
        <f t="shared" si="21"/>
        <v>0</v>
      </c>
      <c r="T42" s="59">
        <f t="shared" si="22"/>
        <v>0</v>
      </c>
      <c r="U42" s="60">
        <f t="shared" si="23"/>
        <v>0</v>
      </c>
    </row>
    <row r="43" spans="1:21" ht="12.75">
      <c r="A43" s="37" t="s">
        <v>39</v>
      </c>
      <c r="B43" s="69"/>
      <c r="C43" s="69"/>
      <c r="D43" s="69">
        <v>2</v>
      </c>
      <c r="E43" s="69">
        <v>5</v>
      </c>
      <c r="F43" s="69">
        <v>1</v>
      </c>
      <c r="G43" s="69">
        <v>3</v>
      </c>
      <c r="H43" s="69"/>
      <c r="I43" s="69"/>
      <c r="J43" s="37">
        <f t="shared" si="12"/>
        <v>11</v>
      </c>
      <c r="K43" s="50">
        <f t="shared" si="13"/>
        <v>18.333333333333332</v>
      </c>
      <c r="L43" s="51">
        <f t="shared" si="14"/>
        <v>0</v>
      </c>
      <c r="M43" s="52">
        <f t="shared" si="15"/>
        <v>11</v>
      </c>
      <c r="N43" s="53">
        <f t="shared" si="16"/>
        <v>3</v>
      </c>
      <c r="O43" s="54">
        <f t="shared" si="17"/>
        <v>10.344827586206897</v>
      </c>
      <c r="P43" s="55">
        <f t="shared" si="18"/>
        <v>0</v>
      </c>
      <c r="Q43" s="56">
        <f t="shared" si="19"/>
        <v>3</v>
      </c>
      <c r="R43" s="57">
        <f t="shared" si="20"/>
        <v>8</v>
      </c>
      <c r="S43" s="58">
        <f t="shared" si="21"/>
        <v>25.806451612903224</v>
      </c>
      <c r="T43" s="59">
        <f t="shared" si="22"/>
        <v>0</v>
      </c>
      <c r="U43" s="60">
        <f t="shared" si="23"/>
        <v>8</v>
      </c>
    </row>
    <row r="44" spans="1:21" ht="28.5" customHeight="1" thickBot="1">
      <c r="A44" s="61" t="s">
        <v>25</v>
      </c>
      <c r="B44" s="92" t="s">
        <v>40</v>
      </c>
      <c r="C44" s="92"/>
      <c r="D44" s="92"/>
      <c r="E44" s="92"/>
      <c r="F44" s="92"/>
      <c r="G44" s="92"/>
      <c r="H44" s="92"/>
      <c r="I44" s="93"/>
      <c r="J44" s="62"/>
      <c r="K44" s="63"/>
      <c r="L44" s="63"/>
      <c r="M44" s="64">
        <f>SUM(L34:L43)</f>
        <v>2</v>
      </c>
      <c r="N44" s="65"/>
      <c r="O44" s="66"/>
      <c r="P44" s="66"/>
      <c r="Q44" s="64">
        <f>SUM(P34:P43)</f>
        <v>1</v>
      </c>
      <c r="R44" s="65"/>
      <c r="S44" s="66"/>
      <c r="T44" s="66"/>
      <c r="U44" s="64">
        <f>SUM(T34:T43)</f>
        <v>1</v>
      </c>
    </row>
    <row r="45" spans="1:21" ht="12.75">
      <c r="A45" s="3"/>
      <c r="B45" s="3"/>
      <c r="C45" s="3"/>
      <c r="D45" s="3"/>
      <c r="E45" s="3"/>
      <c r="F45" s="3"/>
      <c r="G45" s="3"/>
      <c r="H45" s="3"/>
      <c r="I45" s="3"/>
      <c r="J45" s="3"/>
      <c r="K45" s="3"/>
      <c r="L45" s="67"/>
      <c r="M45" s="67"/>
      <c r="N45" s="67"/>
      <c r="O45" s="67"/>
      <c r="P45" s="67"/>
      <c r="Q45" s="67"/>
      <c r="R45" s="67"/>
      <c r="S45" s="67"/>
      <c r="T45" s="67"/>
      <c r="U45" s="14"/>
    </row>
    <row r="46" spans="1:6" ht="12.75">
      <c r="A46" s="17" t="s">
        <v>27</v>
      </c>
      <c r="E46" s="88" t="str">
        <f>IF(SUM(B34:I43)+U27=R5,"JA","NEIN")</f>
        <v>JA</v>
      </c>
      <c r="F46" s="88"/>
    </row>
    <row r="47" ht="12.75"/>
    <row r="48" ht="12.75"/>
    <row r="50" ht="12.75"/>
  </sheetData>
  <sheetProtection password="C9E5" sheet="1" scenarios="1" formatColumns="0" formatRows="0" insertColumns="0" insertRows="0"/>
  <mergeCells count="36">
    <mergeCell ref="H14:I14"/>
    <mergeCell ref="AF5:AL5"/>
    <mergeCell ref="V6:AL6"/>
    <mergeCell ref="B4:F4"/>
    <mergeCell ref="W4:AA4"/>
    <mergeCell ref="K5:Q5"/>
    <mergeCell ref="B31:I31"/>
    <mergeCell ref="E24:F24"/>
    <mergeCell ref="O27:T27"/>
    <mergeCell ref="R11:S11"/>
    <mergeCell ref="R29:S29"/>
    <mergeCell ref="A11:Q11"/>
    <mergeCell ref="A29:Q29"/>
    <mergeCell ref="B14:C14"/>
    <mergeCell ref="D14:E14"/>
    <mergeCell ref="F14:G14"/>
    <mergeCell ref="B32:C32"/>
    <mergeCell ref="D32:E32"/>
    <mergeCell ref="F32:G32"/>
    <mergeCell ref="H32:I32"/>
    <mergeCell ref="E46:F46"/>
    <mergeCell ref="A6:Q6"/>
    <mergeCell ref="N33:Q33"/>
    <mergeCell ref="B22:I22"/>
    <mergeCell ref="B44:I44"/>
    <mergeCell ref="B13:I13"/>
    <mergeCell ref="O9:T9"/>
    <mergeCell ref="R33:U33"/>
    <mergeCell ref="N15:Q15"/>
    <mergeCell ref="R15:U15"/>
    <mergeCell ref="B1:F1"/>
    <mergeCell ref="B2:F2"/>
    <mergeCell ref="B3:F3"/>
    <mergeCell ref="W1:AA1"/>
    <mergeCell ref="W2:AA2"/>
    <mergeCell ref="W3:AA3"/>
  </mergeCells>
  <printOptions/>
  <pageMargins left="0.75" right="0.47" top="1" bottom="1" header="0.4921259845" footer="0.4921259845"/>
  <pageSetup orientation="portrait" paperSize="9" r:id="rId4"/>
  <headerFooter alignWithMargins="0">
    <oddHeader>&amp;C&amp;"Arial,Fett"ERGEBNISSE U18-BUNDESTAGSWAHL AM 18.09.2009&amp;"Arial,Standard" im Wahlkreis 195 - Greiz / Altenburger Land</oddHeader>
    <oddFooter>&amp;L&amp;"Arial,Fett"&amp;12U18-Wahllokal Nr. 275&amp;"Arial,Standard"&amp;10
&amp;"Arial,Fett Kursiv"Jugendfeuerwehr Mohlsdorf&amp;RErstellung: Jugendfeuerwehr Mohlsdorf
Zur Nutzung in den Schulen freigegeben.</oddFooter>
  </headerFooter>
  <drawing r:id="rId3"/>
  <legacyDrawing r:id="rId2"/>
</worksheet>
</file>

<file path=xl/worksheets/sheet4.xml><?xml version="1.0" encoding="utf-8"?>
<worksheet xmlns="http://schemas.openxmlformats.org/spreadsheetml/2006/main" xmlns:r="http://schemas.openxmlformats.org/officeDocument/2006/relationships">
  <dimension ref="A1:AP46"/>
  <sheetViews>
    <sheetView zoomScale="85" zoomScaleNormal="85" workbookViewId="0" topLeftCell="A13">
      <selection activeCell="R2" sqref="R2"/>
    </sheetView>
  </sheetViews>
  <sheetFormatPr defaultColWidth="11.421875" defaultRowHeight="12.75"/>
  <cols>
    <col min="1" max="1" width="15.28125" style="17" customWidth="1"/>
    <col min="2" max="21" width="3.7109375" style="17" customWidth="1"/>
    <col min="22" max="22" width="13.7109375" style="17" bestFit="1" customWidth="1"/>
    <col min="23" max="84" width="3.7109375" style="17" customWidth="1"/>
    <col min="85" max="16384" width="11.421875" style="17" customWidth="1"/>
  </cols>
  <sheetData>
    <row r="1" spans="1:42" s="12" customFormat="1" ht="16.5" thickTop="1">
      <c r="A1" s="6" t="s">
        <v>0</v>
      </c>
      <c r="B1" s="78" t="s">
        <v>1</v>
      </c>
      <c r="C1" s="78"/>
      <c r="D1" s="78"/>
      <c r="E1" s="78"/>
      <c r="F1" s="78"/>
      <c r="G1" s="7"/>
      <c r="H1" s="7"/>
      <c r="I1" s="8"/>
      <c r="J1" s="8"/>
      <c r="K1" s="8"/>
      <c r="L1" s="8"/>
      <c r="M1" s="8"/>
      <c r="N1" s="8"/>
      <c r="O1" s="8"/>
      <c r="P1" s="8"/>
      <c r="Q1" s="9" t="s">
        <v>46</v>
      </c>
      <c r="R1" s="10">
        <v>12</v>
      </c>
      <c r="S1" s="8"/>
      <c r="T1" s="8"/>
      <c r="U1" s="11"/>
      <c r="V1" s="6" t="s">
        <v>0</v>
      </c>
      <c r="W1" s="78" t="s">
        <v>1</v>
      </c>
      <c r="X1" s="78"/>
      <c r="Y1" s="78"/>
      <c r="Z1" s="78"/>
      <c r="AA1" s="78"/>
      <c r="AB1" s="7"/>
      <c r="AC1" s="7"/>
      <c r="AD1" s="8"/>
      <c r="AE1" s="8"/>
      <c r="AF1" s="8"/>
      <c r="AG1" s="8"/>
      <c r="AH1" s="8"/>
      <c r="AI1" s="8"/>
      <c r="AJ1" s="8"/>
      <c r="AK1" s="8"/>
      <c r="AL1" s="9" t="s">
        <v>46</v>
      </c>
      <c r="AM1" s="10">
        <v>12</v>
      </c>
      <c r="AN1" s="8"/>
      <c r="AO1" s="8"/>
      <c r="AP1" s="11"/>
    </row>
    <row r="2" spans="1:42" ht="12.75" customHeight="1">
      <c r="A2" s="13" t="s">
        <v>2</v>
      </c>
      <c r="B2" s="79" t="s">
        <v>3</v>
      </c>
      <c r="C2" s="79"/>
      <c r="D2" s="79"/>
      <c r="E2" s="79"/>
      <c r="F2" s="79"/>
      <c r="G2" s="1"/>
      <c r="H2" s="1"/>
      <c r="I2" s="14"/>
      <c r="J2" s="14"/>
      <c r="K2" s="14"/>
      <c r="L2" s="14"/>
      <c r="M2" s="14"/>
      <c r="N2" s="14"/>
      <c r="O2" s="14"/>
      <c r="P2" s="14"/>
      <c r="Q2" s="15" t="s">
        <v>4</v>
      </c>
      <c r="R2" s="3">
        <v>71</v>
      </c>
      <c r="S2" s="3"/>
      <c r="T2" s="3"/>
      <c r="U2" s="16"/>
      <c r="V2" s="13" t="s">
        <v>2</v>
      </c>
      <c r="W2" s="79" t="s">
        <v>3</v>
      </c>
      <c r="X2" s="79"/>
      <c r="Y2" s="79"/>
      <c r="Z2" s="79"/>
      <c r="AA2" s="79"/>
      <c r="AB2" s="1"/>
      <c r="AC2" s="1"/>
      <c r="AD2" s="14"/>
      <c r="AE2" s="14"/>
      <c r="AF2" s="14"/>
      <c r="AG2" s="14"/>
      <c r="AH2" s="14"/>
      <c r="AI2" s="14"/>
      <c r="AJ2" s="14"/>
      <c r="AK2" s="14"/>
      <c r="AL2" s="15" t="s">
        <v>4</v>
      </c>
      <c r="AM2" s="2">
        <v>17</v>
      </c>
      <c r="AN2" s="3"/>
      <c r="AO2" s="3"/>
      <c r="AP2" s="16"/>
    </row>
    <row r="3" spans="1:42" ht="12.75" customHeight="1">
      <c r="A3" s="13" t="s">
        <v>5</v>
      </c>
      <c r="B3" s="77" t="s">
        <v>6</v>
      </c>
      <c r="C3" s="77"/>
      <c r="D3" s="77"/>
      <c r="E3" s="77"/>
      <c r="F3" s="77"/>
      <c r="G3" s="3"/>
      <c r="H3" s="3"/>
      <c r="I3" s="14"/>
      <c r="J3" s="14"/>
      <c r="K3" s="14"/>
      <c r="L3" s="14"/>
      <c r="M3" s="14"/>
      <c r="N3" s="14"/>
      <c r="O3" s="14"/>
      <c r="P3" s="14"/>
      <c r="Q3" s="14"/>
      <c r="R3" s="14"/>
      <c r="S3" s="14"/>
      <c r="T3" s="14"/>
      <c r="U3" s="16"/>
      <c r="V3" s="13" t="s">
        <v>5</v>
      </c>
      <c r="W3" s="77" t="s">
        <v>6</v>
      </c>
      <c r="X3" s="77"/>
      <c r="Y3" s="77"/>
      <c r="Z3" s="77"/>
      <c r="AA3" s="77"/>
      <c r="AB3" s="3"/>
      <c r="AC3" s="3"/>
      <c r="AD3" s="14"/>
      <c r="AE3" s="14"/>
      <c r="AF3" s="14"/>
      <c r="AG3" s="14"/>
      <c r="AH3" s="14"/>
      <c r="AI3" s="14"/>
      <c r="AJ3" s="14"/>
      <c r="AK3" s="14"/>
      <c r="AL3" s="14"/>
      <c r="AM3" s="14"/>
      <c r="AN3" s="14"/>
      <c r="AO3" s="14"/>
      <c r="AP3" s="16"/>
    </row>
    <row r="4" spans="1:42" ht="12.75" customHeight="1">
      <c r="A4" s="68" t="s">
        <v>43</v>
      </c>
      <c r="B4" s="76">
        <v>1</v>
      </c>
      <c r="C4" s="76"/>
      <c r="D4" s="76"/>
      <c r="E4" s="76"/>
      <c r="F4" s="76"/>
      <c r="G4" s="3"/>
      <c r="H4" s="3"/>
      <c r="I4" s="14"/>
      <c r="J4" s="14"/>
      <c r="K4" s="14"/>
      <c r="L4" s="14"/>
      <c r="M4" s="14"/>
      <c r="N4" s="14"/>
      <c r="O4" s="14"/>
      <c r="P4" s="14"/>
      <c r="Q4" s="14"/>
      <c r="R4" s="14"/>
      <c r="S4" s="14"/>
      <c r="T4" s="14"/>
      <c r="U4" s="16"/>
      <c r="V4" s="68" t="s">
        <v>43</v>
      </c>
      <c r="W4" s="76">
        <v>2</v>
      </c>
      <c r="X4" s="76"/>
      <c r="Y4" s="76"/>
      <c r="Z4" s="76"/>
      <c r="AA4" s="76"/>
      <c r="AB4" s="3"/>
      <c r="AC4" s="3"/>
      <c r="AD4" s="14"/>
      <c r="AE4" s="14"/>
      <c r="AF4" s="14"/>
      <c r="AG4" s="14"/>
      <c r="AH4" s="14"/>
      <c r="AI4" s="14"/>
      <c r="AJ4" s="14"/>
      <c r="AK4" s="14"/>
      <c r="AL4" s="14"/>
      <c r="AM4" s="3"/>
      <c r="AN4" s="14"/>
      <c r="AO4" s="14"/>
      <c r="AP4" s="16"/>
    </row>
    <row r="5" spans="1:42" ht="12.75">
      <c r="A5" s="13"/>
      <c r="B5" s="14"/>
      <c r="C5" s="14"/>
      <c r="D5" s="14"/>
      <c r="E5" s="14"/>
      <c r="F5" s="14"/>
      <c r="G5" s="14"/>
      <c r="H5" s="14"/>
      <c r="I5" s="14"/>
      <c r="J5" s="14"/>
      <c r="K5" s="77" t="s">
        <v>7</v>
      </c>
      <c r="L5" s="77"/>
      <c r="M5" s="77"/>
      <c r="N5" s="77"/>
      <c r="O5" s="77"/>
      <c r="P5" s="77"/>
      <c r="Q5" s="77"/>
      <c r="R5" s="18">
        <v>62</v>
      </c>
      <c r="S5" s="14"/>
      <c r="T5" s="14"/>
      <c r="U5" s="16"/>
      <c r="V5" s="13"/>
      <c r="W5" s="14"/>
      <c r="X5" s="14"/>
      <c r="Y5" s="14"/>
      <c r="Z5" s="14"/>
      <c r="AA5" s="14"/>
      <c r="AB5" s="14"/>
      <c r="AC5" s="14"/>
      <c r="AD5" s="14"/>
      <c r="AE5" s="14"/>
      <c r="AF5" s="77" t="s">
        <v>7</v>
      </c>
      <c r="AG5" s="77"/>
      <c r="AH5" s="77"/>
      <c r="AI5" s="77"/>
      <c r="AJ5" s="77"/>
      <c r="AK5" s="77"/>
      <c r="AL5" s="77"/>
      <c r="AM5" s="3">
        <f>R5</f>
        <v>62</v>
      </c>
      <c r="AN5" s="14"/>
      <c r="AO5" s="14"/>
      <c r="AP5" s="16"/>
    </row>
    <row r="6" spans="1:42" ht="13.5" thickBot="1">
      <c r="A6" s="74" t="s">
        <v>8</v>
      </c>
      <c r="B6" s="75"/>
      <c r="C6" s="75"/>
      <c r="D6" s="75"/>
      <c r="E6" s="75"/>
      <c r="F6" s="75"/>
      <c r="G6" s="75"/>
      <c r="H6" s="75"/>
      <c r="I6" s="75"/>
      <c r="J6" s="75"/>
      <c r="K6" s="75"/>
      <c r="L6" s="75"/>
      <c r="M6" s="75"/>
      <c r="N6" s="75"/>
      <c r="O6" s="75"/>
      <c r="P6" s="75"/>
      <c r="Q6" s="75"/>
      <c r="R6" s="19">
        <f>$R$2-$R$5</f>
        <v>9</v>
      </c>
      <c r="S6" s="19"/>
      <c r="T6" s="19"/>
      <c r="U6" s="20"/>
      <c r="V6" s="74" t="s">
        <v>8</v>
      </c>
      <c r="W6" s="75"/>
      <c r="X6" s="75"/>
      <c r="Y6" s="75"/>
      <c r="Z6" s="75"/>
      <c r="AA6" s="75"/>
      <c r="AB6" s="75"/>
      <c r="AC6" s="75"/>
      <c r="AD6" s="75"/>
      <c r="AE6" s="75"/>
      <c r="AF6" s="75"/>
      <c r="AG6" s="75"/>
      <c r="AH6" s="75"/>
      <c r="AI6" s="75"/>
      <c r="AJ6" s="75"/>
      <c r="AK6" s="75"/>
      <c r="AL6" s="75"/>
      <c r="AM6" s="4">
        <f>R6</f>
        <v>9</v>
      </c>
      <c r="AN6" s="19"/>
      <c r="AO6" s="19"/>
      <c r="AP6" s="20"/>
    </row>
    <row r="7" spans="6:8" ht="13.5" thickTop="1">
      <c r="F7" s="21"/>
      <c r="G7" s="21"/>
      <c r="H7" s="21"/>
    </row>
    <row r="8" spans="1:25" ht="12.75">
      <c r="A8" s="22"/>
      <c r="B8" s="22"/>
      <c r="C8" s="22"/>
      <c r="D8" s="22"/>
      <c r="E8" s="22"/>
      <c r="F8" s="22"/>
      <c r="G8" s="22"/>
      <c r="H8" s="22"/>
      <c r="I8" s="22"/>
      <c r="J8" s="22"/>
      <c r="K8" s="22"/>
      <c r="L8" s="22"/>
      <c r="M8" s="22"/>
      <c r="N8" s="22"/>
      <c r="O8" s="22"/>
      <c r="P8" s="22"/>
      <c r="Q8" s="22"/>
      <c r="R8" s="22"/>
      <c r="S8" s="22"/>
      <c r="T8" s="22"/>
      <c r="U8" s="22"/>
      <c r="V8" s="21"/>
      <c r="W8" s="21"/>
      <c r="X8" s="21"/>
      <c r="Y8" s="21"/>
    </row>
    <row r="9" spans="1:21" ht="18">
      <c r="A9" s="23" t="s">
        <v>9</v>
      </c>
      <c r="F9" s="21"/>
      <c r="G9" s="21"/>
      <c r="H9" s="21"/>
      <c r="O9" s="94" t="s">
        <v>44</v>
      </c>
      <c r="P9" s="95"/>
      <c r="Q9" s="95"/>
      <c r="R9" s="95"/>
      <c r="S9" s="95"/>
      <c r="T9" s="95"/>
      <c r="U9" s="69">
        <v>0</v>
      </c>
    </row>
    <row r="10" ht="12.75"/>
    <row r="11" spans="1:19" ht="12.75">
      <c r="A11" s="96" t="s">
        <v>10</v>
      </c>
      <c r="B11" s="96"/>
      <c r="C11" s="96"/>
      <c r="D11" s="96"/>
      <c r="E11" s="96"/>
      <c r="F11" s="96"/>
      <c r="G11" s="96"/>
      <c r="H11" s="96"/>
      <c r="I11" s="96"/>
      <c r="J11" s="96"/>
      <c r="K11" s="96"/>
      <c r="L11" s="96"/>
      <c r="M11" s="96"/>
      <c r="N11" s="96"/>
      <c r="O11" s="96"/>
      <c r="P11" s="96"/>
      <c r="Q11" s="96"/>
      <c r="R11" s="91">
        <v>2.5</v>
      </c>
      <c r="S11" s="91"/>
    </row>
    <row r="12" spans="6:8" ht="13.5" thickBot="1">
      <c r="F12" s="21"/>
      <c r="G12" s="21"/>
      <c r="H12" s="21"/>
    </row>
    <row r="13" spans="1:21" ht="12.75">
      <c r="A13" s="24" t="s">
        <v>11</v>
      </c>
      <c r="B13" s="86" t="s">
        <v>12</v>
      </c>
      <c r="C13" s="86"/>
      <c r="D13" s="86"/>
      <c r="E13" s="86"/>
      <c r="F13" s="86"/>
      <c r="G13" s="86"/>
      <c r="H13" s="86"/>
      <c r="I13" s="87"/>
      <c r="J13" s="26" t="s">
        <v>13</v>
      </c>
      <c r="K13" s="25" t="s">
        <v>14</v>
      </c>
      <c r="L13" s="27" t="s">
        <v>15</v>
      </c>
      <c r="M13" s="28" t="s">
        <v>13</v>
      </c>
      <c r="N13" s="29" t="s">
        <v>13</v>
      </c>
      <c r="O13" s="30" t="s">
        <v>14</v>
      </c>
      <c r="P13" s="31" t="s">
        <v>15</v>
      </c>
      <c r="Q13" s="32" t="s">
        <v>13</v>
      </c>
      <c r="R13" s="33" t="s">
        <v>13</v>
      </c>
      <c r="S13" s="34" t="s">
        <v>14</v>
      </c>
      <c r="T13" s="35" t="s">
        <v>15</v>
      </c>
      <c r="U13" s="36" t="s">
        <v>13</v>
      </c>
    </row>
    <row r="14" spans="1:21" ht="12.75">
      <c r="A14" s="37"/>
      <c r="B14" s="89">
        <f>$R$1+4</f>
        <v>16</v>
      </c>
      <c r="C14" s="89"/>
      <c r="D14" s="89">
        <f>$R$1+5</f>
        <v>17</v>
      </c>
      <c r="E14" s="89"/>
      <c r="F14" s="89">
        <f>$R$1+6</f>
        <v>18</v>
      </c>
      <c r="G14" s="89"/>
      <c r="H14" s="89">
        <f>$R$1+7</f>
        <v>19</v>
      </c>
      <c r="I14" s="90"/>
      <c r="J14" s="40"/>
      <c r="K14" s="41"/>
      <c r="L14" s="42"/>
      <c r="M14" s="43"/>
      <c r="N14" s="44"/>
      <c r="O14" s="45"/>
      <c r="P14" s="45"/>
      <c r="Q14" s="46"/>
      <c r="R14" s="47"/>
      <c r="S14" s="48"/>
      <c r="T14" s="48"/>
      <c r="U14" s="49"/>
    </row>
    <row r="15" spans="1:21" ht="12.75">
      <c r="A15" s="37"/>
      <c r="B15" s="38" t="s">
        <v>16</v>
      </c>
      <c r="C15" s="38" t="s">
        <v>17</v>
      </c>
      <c r="D15" s="38" t="s">
        <v>16</v>
      </c>
      <c r="E15" s="38" t="s">
        <v>17</v>
      </c>
      <c r="F15" s="38" t="s">
        <v>16</v>
      </c>
      <c r="G15" s="38" t="s">
        <v>17</v>
      </c>
      <c r="H15" s="38" t="s">
        <v>16</v>
      </c>
      <c r="I15" s="39" t="s">
        <v>17</v>
      </c>
      <c r="J15" s="40"/>
      <c r="K15" s="41"/>
      <c r="L15" s="42"/>
      <c r="M15" s="43"/>
      <c r="N15" s="83" t="s">
        <v>18</v>
      </c>
      <c r="O15" s="84"/>
      <c r="P15" s="84"/>
      <c r="Q15" s="85"/>
      <c r="R15" s="80" t="s">
        <v>19</v>
      </c>
      <c r="S15" s="81"/>
      <c r="T15" s="81"/>
      <c r="U15" s="82"/>
    </row>
    <row r="16" spans="1:21" ht="12.75">
      <c r="A16" s="37" t="s">
        <v>20</v>
      </c>
      <c r="B16" s="69"/>
      <c r="C16" s="69"/>
      <c r="D16" s="69">
        <v>3</v>
      </c>
      <c r="E16" s="69">
        <v>2</v>
      </c>
      <c r="F16" s="69"/>
      <c r="G16" s="69">
        <v>2</v>
      </c>
      <c r="H16" s="69"/>
      <c r="I16" s="69"/>
      <c r="J16" s="37">
        <f aca="true" t="shared" si="0" ref="J16:J21">SUM(B16:I16)</f>
        <v>7</v>
      </c>
      <c r="K16" s="50">
        <f aca="true" t="shared" si="1" ref="K16:K21">J16*100/SUM($J$16:$J$21)</f>
        <v>11.290322580645162</v>
      </c>
      <c r="L16" s="51">
        <f aca="true" t="shared" si="2" ref="L16:L21">IF(K16&lt;$R$11,J16,0)</f>
        <v>0</v>
      </c>
      <c r="M16" s="52">
        <f aca="true" t="shared" si="3" ref="M16:M21">IF(K16&lt;=$R$11,0,J16)</f>
        <v>7</v>
      </c>
      <c r="N16" s="53">
        <f aca="true" t="shared" si="4" ref="N16:N21">B16+D16+F16+H16</f>
        <v>3</v>
      </c>
      <c r="O16" s="54">
        <f aca="true" t="shared" si="5" ref="O16:O21">N16*100/SUM($N$16:$N$21)</f>
        <v>8.571428571428571</v>
      </c>
      <c r="P16" s="55">
        <f aca="true" t="shared" si="6" ref="P16:P21">IF(O16&lt;$R$11,N16,0)</f>
        <v>0</v>
      </c>
      <c r="Q16" s="56">
        <f aca="true" t="shared" si="7" ref="Q16:Q21">IF(O16&lt;=$R$11,0,N16)</f>
        <v>3</v>
      </c>
      <c r="R16" s="57">
        <f aca="true" t="shared" si="8" ref="R16:R21">C16+E16+G16+I16</f>
        <v>4</v>
      </c>
      <c r="S16" s="58">
        <f aca="true" t="shared" si="9" ref="S16:S21">R16*100/SUM($R$16:$R$21)</f>
        <v>14.814814814814815</v>
      </c>
      <c r="T16" s="59">
        <f aca="true" t="shared" si="10" ref="T16:T21">IF(S16&lt;$R$11,R16,0)</f>
        <v>0</v>
      </c>
      <c r="U16" s="60">
        <f aca="true" t="shared" si="11" ref="U16:U21">IF(S16&lt;=$R$11,0,R16)</f>
        <v>4</v>
      </c>
    </row>
    <row r="17" spans="1:21" ht="12.75">
      <c r="A17" s="37" t="s">
        <v>21</v>
      </c>
      <c r="B17" s="69"/>
      <c r="C17" s="69"/>
      <c r="D17" s="69">
        <v>3</v>
      </c>
      <c r="E17" s="69">
        <v>1</v>
      </c>
      <c r="F17" s="69">
        <v>1</v>
      </c>
      <c r="G17" s="69"/>
      <c r="H17" s="69"/>
      <c r="I17" s="69"/>
      <c r="J17" s="37">
        <f t="shared" si="0"/>
        <v>5</v>
      </c>
      <c r="K17" s="50">
        <f t="shared" si="1"/>
        <v>8.064516129032258</v>
      </c>
      <c r="L17" s="51">
        <f t="shared" si="2"/>
        <v>0</v>
      </c>
      <c r="M17" s="52">
        <f t="shared" si="3"/>
        <v>5</v>
      </c>
      <c r="N17" s="53">
        <f t="shared" si="4"/>
        <v>4</v>
      </c>
      <c r="O17" s="54">
        <f t="shared" si="5"/>
        <v>11.428571428571429</v>
      </c>
      <c r="P17" s="55">
        <f t="shared" si="6"/>
        <v>0</v>
      </c>
      <c r="Q17" s="56">
        <f t="shared" si="7"/>
        <v>4</v>
      </c>
      <c r="R17" s="57">
        <f t="shared" si="8"/>
        <v>1</v>
      </c>
      <c r="S17" s="58">
        <f t="shared" si="9"/>
        <v>3.7037037037037037</v>
      </c>
      <c r="T17" s="59">
        <f t="shared" si="10"/>
        <v>0</v>
      </c>
      <c r="U17" s="60">
        <f t="shared" si="11"/>
        <v>1</v>
      </c>
    </row>
    <row r="18" spans="1:21" ht="12.75">
      <c r="A18" s="37" t="s">
        <v>22</v>
      </c>
      <c r="B18" s="69"/>
      <c r="C18" s="69">
        <v>1</v>
      </c>
      <c r="D18" s="69">
        <v>9</v>
      </c>
      <c r="E18" s="69">
        <v>7</v>
      </c>
      <c r="F18" s="69">
        <v>4</v>
      </c>
      <c r="G18" s="69">
        <v>3</v>
      </c>
      <c r="H18" s="69"/>
      <c r="I18" s="69"/>
      <c r="J18" s="37">
        <f t="shared" si="0"/>
        <v>24</v>
      </c>
      <c r="K18" s="50">
        <f t="shared" si="1"/>
        <v>38.70967741935484</v>
      </c>
      <c r="L18" s="51">
        <f t="shared" si="2"/>
        <v>0</v>
      </c>
      <c r="M18" s="52">
        <f t="shared" si="3"/>
        <v>24</v>
      </c>
      <c r="N18" s="53">
        <f t="shared" si="4"/>
        <v>13</v>
      </c>
      <c r="O18" s="54">
        <f t="shared" si="5"/>
        <v>37.142857142857146</v>
      </c>
      <c r="P18" s="55">
        <f t="shared" si="6"/>
        <v>0</v>
      </c>
      <c r="Q18" s="56">
        <f t="shared" si="7"/>
        <v>13</v>
      </c>
      <c r="R18" s="57">
        <f t="shared" si="8"/>
        <v>11</v>
      </c>
      <c r="S18" s="58">
        <f t="shared" si="9"/>
        <v>40.74074074074074</v>
      </c>
      <c r="T18" s="59">
        <f t="shared" si="10"/>
        <v>0</v>
      </c>
      <c r="U18" s="60">
        <f t="shared" si="11"/>
        <v>11</v>
      </c>
    </row>
    <row r="19" spans="1:21" ht="12.75">
      <c r="A19" s="37" t="s">
        <v>51</v>
      </c>
      <c r="B19" s="69"/>
      <c r="C19" s="69"/>
      <c r="D19" s="69">
        <v>8</v>
      </c>
      <c r="E19" s="69">
        <v>3</v>
      </c>
      <c r="F19" s="69">
        <v>1</v>
      </c>
      <c r="G19" s="69"/>
      <c r="H19" s="69"/>
      <c r="I19" s="69"/>
      <c r="J19" s="37">
        <f t="shared" si="0"/>
        <v>12</v>
      </c>
      <c r="K19" s="50">
        <f t="shared" si="1"/>
        <v>19.35483870967742</v>
      </c>
      <c r="L19" s="51">
        <f t="shared" si="2"/>
        <v>0</v>
      </c>
      <c r="M19" s="52">
        <f t="shared" si="3"/>
        <v>12</v>
      </c>
      <c r="N19" s="53">
        <f t="shared" si="4"/>
        <v>9</v>
      </c>
      <c r="O19" s="54">
        <f t="shared" si="5"/>
        <v>25.714285714285715</v>
      </c>
      <c r="P19" s="55">
        <f t="shared" si="6"/>
        <v>0</v>
      </c>
      <c r="Q19" s="56">
        <f t="shared" si="7"/>
        <v>9</v>
      </c>
      <c r="R19" s="57">
        <f t="shared" si="8"/>
        <v>3</v>
      </c>
      <c r="S19" s="58">
        <f t="shared" si="9"/>
        <v>11.11111111111111</v>
      </c>
      <c r="T19" s="59">
        <f t="shared" si="10"/>
        <v>0</v>
      </c>
      <c r="U19" s="60">
        <f t="shared" si="11"/>
        <v>3</v>
      </c>
    </row>
    <row r="20" spans="1:21" ht="12.75">
      <c r="A20" s="37" t="s">
        <v>23</v>
      </c>
      <c r="B20" s="69"/>
      <c r="C20" s="69"/>
      <c r="D20" s="69">
        <v>2</v>
      </c>
      <c r="E20" s="69">
        <v>5</v>
      </c>
      <c r="F20" s="69">
        <v>4</v>
      </c>
      <c r="G20" s="69">
        <v>2</v>
      </c>
      <c r="H20" s="69"/>
      <c r="I20" s="69">
        <v>1</v>
      </c>
      <c r="J20" s="37">
        <f t="shared" si="0"/>
        <v>14</v>
      </c>
      <c r="K20" s="50">
        <f t="shared" si="1"/>
        <v>22.580645161290324</v>
      </c>
      <c r="L20" s="51">
        <f t="shared" si="2"/>
        <v>0</v>
      </c>
      <c r="M20" s="52">
        <f t="shared" si="3"/>
        <v>14</v>
      </c>
      <c r="N20" s="53">
        <f t="shared" si="4"/>
        <v>6</v>
      </c>
      <c r="O20" s="54">
        <f t="shared" si="5"/>
        <v>17.142857142857142</v>
      </c>
      <c r="P20" s="55">
        <f t="shared" si="6"/>
        <v>0</v>
      </c>
      <c r="Q20" s="56">
        <f t="shared" si="7"/>
        <v>6</v>
      </c>
      <c r="R20" s="57">
        <f t="shared" si="8"/>
        <v>8</v>
      </c>
      <c r="S20" s="58">
        <f t="shared" si="9"/>
        <v>29.62962962962963</v>
      </c>
      <c r="T20" s="59">
        <f t="shared" si="10"/>
        <v>0</v>
      </c>
      <c r="U20" s="60">
        <f t="shared" si="11"/>
        <v>8</v>
      </c>
    </row>
    <row r="21" spans="1:21" ht="12.75">
      <c r="A21" s="37" t="s">
        <v>24</v>
      </c>
      <c r="B21" s="69"/>
      <c r="C21" s="69"/>
      <c r="D21" s="69"/>
      <c r="E21" s="69"/>
      <c r="F21" s="69"/>
      <c r="G21" s="69"/>
      <c r="H21" s="69"/>
      <c r="I21" s="69"/>
      <c r="J21" s="37">
        <f t="shared" si="0"/>
        <v>0</v>
      </c>
      <c r="K21" s="50">
        <f t="shared" si="1"/>
        <v>0</v>
      </c>
      <c r="L21" s="51">
        <f t="shared" si="2"/>
        <v>0</v>
      </c>
      <c r="M21" s="52">
        <f t="shared" si="3"/>
        <v>0</v>
      </c>
      <c r="N21" s="53">
        <f t="shared" si="4"/>
        <v>0</v>
      </c>
      <c r="O21" s="54">
        <f t="shared" si="5"/>
        <v>0</v>
      </c>
      <c r="P21" s="55">
        <f t="shared" si="6"/>
        <v>0</v>
      </c>
      <c r="Q21" s="56">
        <f t="shared" si="7"/>
        <v>0</v>
      </c>
      <c r="R21" s="57">
        <f t="shared" si="8"/>
        <v>0</v>
      </c>
      <c r="S21" s="58">
        <f t="shared" si="9"/>
        <v>0</v>
      </c>
      <c r="T21" s="59">
        <f t="shared" si="10"/>
        <v>0</v>
      </c>
      <c r="U21" s="60">
        <f t="shared" si="11"/>
        <v>0</v>
      </c>
    </row>
    <row r="22" spans="1:21" ht="24" customHeight="1" thickBot="1">
      <c r="A22" s="61" t="s">
        <v>25</v>
      </c>
      <c r="B22" s="92" t="s">
        <v>26</v>
      </c>
      <c r="C22" s="92"/>
      <c r="D22" s="92"/>
      <c r="E22" s="92"/>
      <c r="F22" s="92"/>
      <c r="G22" s="92"/>
      <c r="H22" s="92"/>
      <c r="I22" s="93"/>
      <c r="J22" s="62"/>
      <c r="K22" s="63"/>
      <c r="L22" s="63"/>
      <c r="M22" s="64">
        <f>SUM(L16:L21)</f>
        <v>0</v>
      </c>
      <c r="N22" s="65"/>
      <c r="O22" s="66"/>
      <c r="P22" s="66"/>
      <c r="Q22" s="64">
        <f>SUM(P16:P21)</f>
        <v>0</v>
      </c>
      <c r="R22" s="65"/>
      <c r="S22" s="66"/>
      <c r="T22" s="66"/>
      <c r="U22" s="64">
        <f>SUM(T16:T21)</f>
        <v>0</v>
      </c>
    </row>
    <row r="23" spans="1:21" ht="12.75">
      <c r="A23" s="3"/>
      <c r="B23" s="3"/>
      <c r="C23" s="3"/>
      <c r="D23" s="3"/>
      <c r="E23" s="3"/>
      <c r="F23" s="3"/>
      <c r="G23" s="3"/>
      <c r="H23" s="3"/>
      <c r="I23" s="3"/>
      <c r="J23" s="3"/>
      <c r="K23" s="3"/>
      <c r="L23" s="67"/>
      <c r="M23" s="67"/>
      <c r="N23" s="67"/>
      <c r="O23" s="67"/>
      <c r="P23" s="67"/>
      <c r="Q23" s="67"/>
      <c r="R23" s="67"/>
      <c r="S23" s="67"/>
      <c r="T23" s="67"/>
      <c r="U23" s="14"/>
    </row>
    <row r="24" spans="1:6" ht="12.75">
      <c r="A24" s="17" t="s">
        <v>27</v>
      </c>
      <c r="E24" s="88" t="str">
        <f>IF(SUM(B16:I21)+U9=R5,"JA","NEIN")</f>
        <v>JA</v>
      </c>
      <c r="F24" s="88"/>
    </row>
    <row r="25" ht="12.75"/>
    <row r="26" spans="1:25" ht="12.75">
      <c r="A26" s="22"/>
      <c r="B26" s="22"/>
      <c r="C26" s="22"/>
      <c r="D26" s="22"/>
      <c r="E26" s="22"/>
      <c r="F26" s="22"/>
      <c r="G26" s="22"/>
      <c r="H26" s="22"/>
      <c r="I26" s="22"/>
      <c r="J26" s="22"/>
      <c r="K26" s="22"/>
      <c r="L26" s="22"/>
      <c r="M26" s="22"/>
      <c r="N26" s="22"/>
      <c r="O26" s="22"/>
      <c r="P26" s="22"/>
      <c r="Q26" s="22"/>
      <c r="R26" s="22"/>
      <c r="S26" s="22"/>
      <c r="T26" s="22"/>
      <c r="U26" s="22"/>
      <c r="V26" s="21"/>
      <c r="W26" s="21"/>
      <c r="X26" s="21"/>
      <c r="Y26" s="21"/>
    </row>
    <row r="27" spans="1:23" ht="18">
      <c r="A27" s="23" t="s">
        <v>28</v>
      </c>
      <c r="F27" s="21"/>
      <c r="G27" s="21"/>
      <c r="H27" s="21"/>
      <c r="O27" s="94" t="s">
        <v>45</v>
      </c>
      <c r="P27" s="95"/>
      <c r="Q27" s="95"/>
      <c r="R27" s="95"/>
      <c r="S27" s="95"/>
      <c r="T27" s="95"/>
      <c r="U27" s="69">
        <v>0</v>
      </c>
      <c r="V27" s="21"/>
      <c r="W27" s="21"/>
    </row>
    <row r="28" ht="12.75"/>
    <row r="29" spans="1:19" ht="12.75">
      <c r="A29" s="96" t="s">
        <v>10</v>
      </c>
      <c r="B29" s="96"/>
      <c r="C29" s="96"/>
      <c r="D29" s="96"/>
      <c r="E29" s="96"/>
      <c r="F29" s="96"/>
      <c r="G29" s="96"/>
      <c r="H29" s="96"/>
      <c r="I29" s="96"/>
      <c r="J29" s="96"/>
      <c r="K29" s="96"/>
      <c r="L29" s="96"/>
      <c r="M29" s="96"/>
      <c r="N29" s="96"/>
      <c r="O29" s="96"/>
      <c r="P29" s="96"/>
      <c r="Q29" s="96"/>
      <c r="R29" s="91">
        <v>5</v>
      </c>
      <c r="S29" s="91"/>
    </row>
    <row r="30" spans="6:8" ht="13.5" thickBot="1">
      <c r="F30" s="21"/>
      <c r="G30" s="21"/>
      <c r="H30" s="21"/>
    </row>
    <row r="31" spans="1:21" ht="12.75">
      <c r="A31" s="24" t="s">
        <v>29</v>
      </c>
      <c r="B31" s="86" t="s">
        <v>12</v>
      </c>
      <c r="C31" s="86"/>
      <c r="D31" s="86"/>
      <c r="E31" s="86"/>
      <c r="F31" s="86"/>
      <c r="G31" s="86"/>
      <c r="H31" s="86"/>
      <c r="I31" s="87"/>
      <c r="J31" s="26" t="s">
        <v>13</v>
      </c>
      <c r="K31" s="25" t="s">
        <v>14</v>
      </c>
      <c r="L31" s="27" t="s">
        <v>15</v>
      </c>
      <c r="M31" s="28" t="s">
        <v>13</v>
      </c>
      <c r="N31" s="29" t="s">
        <v>13</v>
      </c>
      <c r="O31" s="30" t="s">
        <v>14</v>
      </c>
      <c r="P31" s="31" t="s">
        <v>15</v>
      </c>
      <c r="Q31" s="32" t="s">
        <v>13</v>
      </c>
      <c r="R31" s="33" t="s">
        <v>13</v>
      </c>
      <c r="S31" s="34" t="s">
        <v>14</v>
      </c>
      <c r="T31" s="35" t="s">
        <v>15</v>
      </c>
      <c r="U31" s="36" t="s">
        <v>13</v>
      </c>
    </row>
    <row r="32" spans="1:21" ht="12.75">
      <c r="A32" s="37"/>
      <c r="B32" s="89">
        <f>$R$1+4</f>
        <v>16</v>
      </c>
      <c r="C32" s="89"/>
      <c r="D32" s="89">
        <f>$R$1+5</f>
        <v>17</v>
      </c>
      <c r="E32" s="89"/>
      <c r="F32" s="89">
        <f>$R$1+6</f>
        <v>18</v>
      </c>
      <c r="G32" s="89"/>
      <c r="H32" s="89">
        <f>$R$1+7</f>
        <v>19</v>
      </c>
      <c r="I32" s="90"/>
      <c r="J32" s="40"/>
      <c r="K32" s="41"/>
      <c r="L32" s="42"/>
      <c r="M32" s="43"/>
      <c r="N32" s="44"/>
      <c r="O32" s="45"/>
      <c r="P32" s="45"/>
      <c r="Q32" s="46"/>
      <c r="R32" s="47"/>
      <c r="S32" s="48"/>
      <c r="T32" s="48"/>
      <c r="U32" s="49"/>
    </row>
    <row r="33" spans="1:21" ht="12.75">
      <c r="A33" s="37"/>
      <c r="B33" s="38" t="s">
        <v>16</v>
      </c>
      <c r="C33" s="38" t="s">
        <v>17</v>
      </c>
      <c r="D33" s="38" t="s">
        <v>16</v>
      </c>
      <c r="E33" s="38" t="s">
        <v>17</v>
      </c>
      <c r="F33" s="38" t="s">
        <v>16</v>
      </c>
      <c r="G33" s="38" t="s">
        <v>17</v>
      </c>
      <c r="H33" s="38" t="s">
        <v>16</v>
      </c>
      <c r="I33" s="39" t="s">
        <v>17</v>
      </c>
      <c r="J33" s="40"/>
      <c r="K33" s="41"/>
      <c r="L33" s="42"/>
      <c r="M33" s="43"/>
      <c r="N33" s="83" t="s">
        <v>18</v>
      </c>
      <c r="O33" s="84"/>
      <c r="P33" s="84"/>
      <c r="Q33" s="85"/>
      <c r="R33" s="80" t="s">
        <v>19</v>
      </c>
      <c r="S33" s="81"/>
      <c r="T33" s="81"/>
      <c r="U33" s="82"/>
    </row>
    <row r="34" spans="1:21" ht="12.75">
      <c r="A34" s="37" t="s">
        <v>30</v>
      </c>
      <c r="B34" s="69"/>
      <c r="C34" s="69"/>
      <c r="D34" s="69">
        <v>2</v>
      </c>
      <c r="E34" s="69">
        <v>2</v>
      </c>
      <c r="F34" s="69"/>
      <c r="G34" s="69">
        <v>2</v>
      </c>
      <c r="H34" s="69"/>
      <c r="I34" s="69"/>
      <c r="J34" s="37">
        <f aca="true" t="shared" si="12" ref="J34:J43">SUM(B34:I34)</f>
        <v>6</v>
      </c>
      <c r="K34" s="50">
        <f aca="true" t="shared" si="13" ref="K34:K43">J34*100/SUM($J$34:$J$43)</f>
        <v>9.67741935483871</v>
      </c>
      <c r="L34" s="51">
        <f aca="true" t="shared" si="14" ref="L34:L43">IF(K34&lt;$R$29,J34,0)</f>
        <v>0</v>
      </c>
      <c r="M34" s="52">
        <f aca="true" t="shared" si="15" ref="M34:M43">IF(K34&lt;=$R$29,0,J34)</f>
        <v>6</v>
      </c>
      <c r="N34" s="53">
        <f aca="true" t="shared" si="16" ref="N34:N43">B34+D34+F34+H34</f>
        <v>2</v>
      </c>
      <c r="O34" s="54">
        <f aca="true" t="shared" si="17" ref="O34:O43">N34*100/SUM($N$34:$N$43)</f>
        <v>5.882352941176471</v>
      </c>
      <c r="P34" s="55">
        <f aca="true" t="shared" si="18" ref="P34:P43">IF(O34&lt;$R$29,N34,0)</f>
        <v>0</v>
      </c>
      <c r="Q34" s="56">
        <f aca="true" t="shared" si="19" ref="Q34:Q43">IF(O34&lt;=$R$29,0,N34)</f>
        <v>2</v>
      </c>
      <c r="R34" s="57">
        <f aca="true" t="shared" si="20" ref="R34:R43">C34+E34+G34+I34</f>
        <v>4</v>
      </c>
      <c r="S34" s="58">
        <f aca="true" t="shared" si="21" ref="S34:S43">R34*100/SUM($R$34:$R$43)</f>
        <v>14.285714285714286</v>
      </c>
      <c r="T34" s="59">
        <f aca="true" t="shared" si="22" ref="T34:T43">IF(S34&lt;$R$29,R34,0)</f>
        <v>0</v>
      </c>
      <c r="U34" s="60">
        <f aca="true" t="shared" si="23" ref="U34:U43">IF(S34&lt;=$R$29,0,R34)</f>
        <v>4</v>
      </c>
    </row>
    <row r="35" spans="1:21" ht="12.75">
      <c r="A35" s="37" t="s">
        <v>31</v>
      </c>
      <c r="B35" s="69"/>
      <c r="C35" s="69"/>
      <c r="D35" s="69"/>
      <c r="E35" s="69"/>
      <c r="F35" s="69">
        <v>1</v>
      </c>
      <c r="G35" s="69">
        <v>1</v>
      </c>
      <c r="H35" s="69"/>
      <c r="I35" s="69"/>
      <c r="J35" s="37">
        <f t="shared" si="12"/>
        <v>2</v>
      </c>
      <c r="K35" s="50">
        <f t="shared" si="13"/>
        <v>3.225806451612903</v>
      </c>
      <c r="L35" s="51">
        <f t="shared" si="14"/>
        <v>2</v>
      </c>
      <c r="M35" s="52">
        <f t="shared" si="15"/>
        <v>0</v>
      </c>
      <c r="N35" s="53">
        <f t="shared" si="16"/>
        <v>1</v>
      </c>
      <c r="O35" s="54">
        <f t="shared" si="17"/>
        <v>2.9411764705882355</v>
      </c>
      <c r="P35" s="55">
        <f t="shared" si="18"/>
        <v>1</v>
      </c>
      <c r="Q35" s="56">
        <f t="shared" si="19"/>
        <v>0</v>
      </c>
      <c r="R35" s="57">
        <f t="shared" si="20"/>
        <v>1</v>
      </c>
      <c r="S35" s="58">
        <f t="shared" si="21"/>
        <v>3.5714285714285716</v>
      </c>
      <c r="T35" s="59">
        <f t="shared" si="22"/>
        <v>1</v>
      </c>
      <c r="U35" s="60">
        <f t="shared" si="23"/>
        <v>0</v>
      </c>
    </row>
    <row r="36" spans="1:21" ht="12.75">
      <c r="A36" s="37" t="s">
        <v>32</v>
      </c>
      <c r="B36" s="69"/>
      <c r="C36" s="69">
        <v>1</v>
      </c>
      <c r="D36" s="69">
        <v>4</v>
      </c>
      <c r="E36" s="69">
        <v>9</v>
      </c>
      <c r="F36" s="69">
        <v>2</v>
      </c>
      <c r="G36" s="69">
        <v>2</v>
      </c>
      <c r="H36" s="69"/>
      <c r="I36" s="69"/>
      <c r="J36" s="37">
        <f t="shared" si="12"/>
        <v>18</v>
      </c>
      <c r="K36" s="50">
        <f t="shared" si="13"/>
        <v>29.032258064516128</v>
      </c>
      <c r="L36" s="51">
        <f t="shared" si="14"/>
        <v>0</v>
      </c>
      <c r="M36" s="52">
        <f t="shared" si="15"/>
        <v>18</v>
      </c>
      <c r="N36" s="53">
        <f t="shared" si="16"/>
        <v>6</v>
      </c>
      <c r="O36" s="54">
        <f t="shared" si="17"/>
        <v>17.647058823529413</v>
      </c>
      <c r="P36" s="55">
        <f t="shared" si="18"/>
        <v>0</v>
      </c>
      <c r="Q36" s="56">
        <f t="shared" si="19"/>
        <v>6</v>
      </c>
      <c r="R36" s="57">
        <f t="shared" si="20"/>
        <v>12</v>
      </c>
      <c r="S36" s="58">
        <f t="shared" si="21"/>
        <v>42.857142857142854</v>
      </c>
      <c r="T36" s="59">
        <f t="shared" si="22"/>
        <v>0</v>
      </c>
      <c r="U36" s="60">
        <f t="shared" si="23"/>
        <v>12</v>
      </c>
    </row>
    <row r="37" spans="1:21" ht="12.75">
      <c r="A37" s="37" t="s">
        <v>33</v>
      </c>
      <c r="B37" s="69"/>
      <c r="C37" s="69"/>
      <c r="D37" s="69">
        <v>6</v>
      </c>
      <c r="E37" s="69">
        <v>3</v>
      </c>
      <c r="F37" s="69">
        <v>2</v>
      </c>
      <c r="G37" s="69"/>
      <c r="H37" s="69"/>
      <c r="I37" s="69"/>
      <c r="J37" s="37">
        <f t="shared" si="12"/>
        <v>11</v>
      </c>
      <c r="K37" s="50">
        <f t="shared" si="13"/>
        <v>17.741935483870968</v>
      </c>
      <c r="L37" s="51">
        <f t="shared" si="14"/>
        <v>0</v>
      </c>
      <c r="M37" s="52">
        <f t="shared" si="15"/>
        <v>11</v>
      </c>
      <c r="N37" s="53">
        <f t="shared" si="16"/>
        <v>8</v>
      </c>
      <c r="O37" s="54">
        <f t="shared" si="17"/>
        <v>23.529411764705884</v>
      </c>
      <c r="P37" s="55">
        <f t="shared" si="18"/>
        <v>0</v>
      </c>
      <c r="Q37" s="56">
        <f t="shared" si="19"/>
        <v>8</v>
      </c>
      <c r="R37" s="57">
        <f t="shared" si="20"/>
        <v>3</v>
      </c>
      <c r="S37" s="58">
        <f t="shared" si="21"/>
        <v>10.714285714285714</v>
      </c>
      <c r="T37" s="59">
        <f t="shared" si="22"/>
        <v>0</v>
      </c>
      <c r="U37" s="60">
        <f t="shared" si="23"/>
        <v>3</v>
      </c>
    </row>
    <row r="38" spans="1:21" ht="12.75">
      <c r="A38" s="37" t="s">
        <v>34</v>
      </c>
      <c r="B38" s="69"/>
      <c r="C38" s="69"/>
      <c r="D38" s="69">
        <v>6</v>
      </c>
      <c r="E38" s="69">
        <v>1</v>
      </c>
      <c r="F38" s="69">
        <v>1</v>
      </c>
      <c r="G38" s="69">
        <v>2</v>
      </c>
      <c r="H38" s="69"/>
      <c r="I38" s="69">
        <v>1</v>
      </c>
      <c r="J38" s="37">
        <f t="shared" si="12"/>
        <v>11</v>
      </c>
      <c r="K38" s="50">
        <f t="shared" si="13"/>
        <v>17.741935483870968</v>
      </c>
      <c r="L38" s="51">
        <f t="shared" si="14"/>
        <v>0</v>
      </c>
      <c r="M38" s="52">
        <f t="shared" si="15"/>
        <v>11</v>
      </c>
      <c r="N38" s="53">
        <f t="shared" si="16"/>
        <v>7</v>
      </c>
      <c r="O38" s="54">
        <f t="shared" si="17"/>
        <v>20.58823529411765</v>
      </c>
      <c r="P38" s="55">
        <f t="shared" si="18"/>
        <v>0</v>
      </c>
      <c r="Q38" s="56">
        <f t="shared" si="19"/>
        <v>7</v>
      </c>
      <c r="R38" s="57">
        <f t="shared" si="20"/>
        <v>4</v>
      </c>
      <c r="S38" s="58">
        <f t="shared" si="21"/>
        <v>14.285714285714286</v>
      </c>
      <c r="T38" s="59">
        <f t="shared" si="22"/>
        <v>0</v>
      </c>
      <c r="U38" s="60">
        <f t="shared" si="23"/>
        <v>4</v>
      </c>
    </row>
    <row r="39" spans="1:21" ht="12.75">
      <c r="A39" s="37" t="s">
        <v>35</v>
      </c>
      <c r="B39" s="69"/>
      <c r="C39" s="69"/>
      <c r="D39" s="69">
        <v>1</v>
      </c>
      <c r="E39" s="69"/>
      <c r="F39" s="69"/>
      <c r="G39" s="69"/>
      <c r="H39" s="69"/>
      <c r="I39" s="69"/>
      <c r="J39" s="37">
        <f t="shared" si="12"/>
        <v>1</v>
      </c>
      <c r="K39" s="50">
        <f t="shared" si="13"/>
        <v>1.6129032258064515</v>
      </c>
      <c r="L39" s="51">
        <f t="shared" si="14"/>
        <v>1</v>
      </c>
      <c r="M39" s="52">
        <f t="shared" si="15"/>
        <v>0</v>
      </c>
      <c r="N39" s="53">
        <f t="shared" si="16"/>
        <v>1</v>
      </c>
      <c r="O39" s="54">
        <f t="shared" si="17"/>
        <v>2.9411764705882355</v>
      </c>
      <c r="P39" s="55">
        <f t="shared" si="18"/>
        <v>1</v>
      </c>
      <c r="Q39" s="56">
        <f t="shared" si="19"/>
        <v>0</v>
      </c>
      <c r="R39" s="57">
        <f t="shared" si="20"/>
        <v>0</v>
      </c>
      <c r="S39" s="58">
        <f t="shared" si="21"/>
        <v>0</v>
      </c>
      <c r="T39" s="59">
        <f t="shared" si="22"/>
        <v>0</v>
      </c>
      <c r="U39" s="60">
        <f t="shared" si="23"/>
        <v>0</v>
      </c>
    </row>
    <row r="40" spans="1:21" ht="12.75">
      <c r="A40" s="37" t="s">
        <v>36</v>
      </c>
      <c r="B40" s="69"/>
      <c r="C40" s="69"/>
      <c r="D40" s="69">
        <v>1</v>
      </c>
      <c r="E40" s="69"/>
      <c r="F40" s="69"/>
      <c r="G40" s="69"/>
      <c r="H40" s="69"/>
      <c r="I40" s="69"/>
      <c r="J40" s="37">
        <f t="shared" si="12"/>
        <v>1</v>
      </c>
      <c r="K40" s="50">
        <f t="shared" si="13"/>
        <v>1.6129032258064515</v>
      </c>
      <c r="L40" s="51">
        <f t="shared" si="14"/>
        <v>1</v>
      </c>
      <c r="M40" s="52">
        <f t="shared" si="15"/>
        <v>0</v>
      </c>
      <c r="N40" s="53">
        <f t="shared" si="16"/>
        <v>1</v>
      </c>
      <c r="O40" s="54">
        <f t="shared" si="17"/>
        <v>2.9411764705882355</v>
      </c>
      <c r="P40" s="55">
        <f t="shared" si="18"/>
        <v>1</v>
      </c>
      <c r="Q40" s="56">
        <f t="shared" si="19"/>
        <v>0</v>
      </c>
      <c r="R40" s="57">
        <f t="shared" si="20"/>
        <v>0</v>
      </c>
      <c r="S40" s="58">
        <f t="shared" si="21"/>
        <v>0</v>
      </c>
      <c r="T40" s="59">
        <f t="shared" si="22"/>
        <v>0</v>
      </c>
      <c r="U40" s="60">
        <f t="shared" si="23"/>
        <v>0</v>
      </c>
    </row>
    <row r="41" spans="1:21" ht="12.75">
      <c r="A41" s="37" t="s">
        <v>37</v>
      </c>
      <c r="B41" s="69"/>
      <c r="C41" s="69"/>
      <c r="D41" s="69">
        <v>1</v>
      </c>
      <c r="E41" s="69"/>
      <c r="F41" s="69">
        <v>1</v>
      </c>
      <c r="G41" s="69"/>
      <c r="H41" s="69"/>
      <c r="I41" s="69"/>
      <c r="J41" s="37">
        <f t="shared" si="12"/>
        <v>2</v>
      </c>
      <c r="K41" s="50">
        <f t="shared" si="13"/>
        <v>3.225806451612903</v>
      </c>
      <c r="L41" s="51">
        <f t="shared" si="14"/>
        <v>2</v>
      </c>
      <c r="M41" s="52">
        <f t="shared" si="15"/>
        <v>0</v>
      </c>
      <c r="N41" s="53">
        <f t="shared" si="16"/>
        <v>2</v>
      </c>
      <c r="O41" s="54">
        <f t="shared" si="17"/>
        <v>5.882352941176471</v>
      </c>
      <c r="P41" s="55">
        <f t="shared" si="18"/>
        <v>0</v>
      </c>
      <c r="Q41" s="56">
        <f t="shared" si="19"/>
        <v>2</v>
      </c>
      <c r="R41" s="57">
        <f t="shared" si="20"/>
        <v>0</v>
      </c>
      <c r="S41" s="58">
        <f t="shared" si="21"/>
        <v>0</v>
      </c>
      <c r="T41" s="59">
        <f t="shared" si="22"/>
        <v>0</v>
      </c>
      <c r="U41" s="60">
        <f t="shared" si="23"/>
        <v>0</v>
      </c>
    </row>
    <row r="42" spans="1:21" ht="12.75">
      <c r="A42" s="37" t="s">
        <v>38</v>
      </c>
      <c r="B42" s="69"/>
      <c r="C42" s="69"/>
      <c r="D42" s="69"/>
      <c r="E42" s="69"/>
      <c r="F42" s="69"/>
      <c r="G42" s="69"/>
      <c r="H42" s="69"/>
      <c r="I42" s="69"/>
      <c r="J42" s="37">
        <f t="shared" si="12"/>
        <v>0</v>
      </c>
      <c r="K42" s="50">
        <f t="shared" si="13"/>
        <v>0</v>
      </c>
      <c r="L42" s="51">
        <f t="shared" si="14"/>
        <v>0</v>
      </c>
      <c r="M42" s="52">
        <f t="shared" si="15"/>
        <v>0</v>
      </c>
      <c r="N42" s="53">
        <f t="shared" si="16"/>
        <v>0</v>
      </c>
      <c r="O42" s="54">
        <f t="shared" si="17"/>
        <v>0</v>
      </c>
      <c r="P42" s="55">
        <f t="shared" si="18"/>
        <v>0</v>
      </c>
      <c r="Q42" s="56">
        <f t="shared" si="19"/>
        <v>0</v>
      </c>
      <c r="R42" s="57">
        <f t="shared" si="20"/>
        <v>0</v>
      </c>
      <c r="S42" s="58">
        <f t="shared" si="21"/>
        <v>0</v>
      </c>
      <c r="T42" s="59">
        <f t="shared" si="22"/>
        <v>0</v>
      </c>
      <c r="U42" s="60">
        <f t="shared" si="23"/>
        <v>0</v>
      </c>
    </row>
    <row r="43" spans="1:21" ht="12.75">
      <c r="A43" s="37" t="s">
        <v>39</v>
      </c>
      <c r="B43" s="69"/>
      <c r="C43" s="69"/>
      <c r="D43" s="69">
        <v>3</v>
      </c>
      <c r="E43" s="69">
        <v>4</v>
      </c>
      <c r="F43" s="69">
        <v>3</v>
      </c>
      <c r="G43" s="69"/>
      <c r="H43" s="69"/>
      <c r="I43" s="69"/>
      <c r="J43" s="37">
        <f t="shared" si="12"/>
        <v>10</v>
      </c>
      <c r="K43" s="50">
        <f t="shared" si="13"/>
        <v>16.129032258064516</v>
      </c>
      <c r="L43" s="51">
        <f t="shared" si="14"/>
        <v>0</v>
      </c>
      <c r="M43" s="52">
        <f t="shared" si="15"/>
        <v>10</v>
      </c>
      <c r="N43" s="53">
        <f t="shared" si="16"/>
        <v>6</v>
      </c>
      <c r="O43" s="54">
        <f t="shared" si="17"/>
        <v>17.647058823529413</v>
      </c>
      <c r="P43" s="55">
        <f t="shared" si="18"/>
        <v>0</v>
      </c>
      <c r="Q43" s="56">
        <f t="shared" si="19"/>
        <v>6</v>
      </c>
      <c r="R43" s="57">
        <f t="shared" si="20"/>
        <v>4</v>
      </c>
      <c r="S43" s="58">
        <f t="shared" si="21"/>
        <v>14.285714285714286</v>
      </c>
      <c r="T43" s="59">
        <f t="shared" si="22"/>
        <v>0</v>
      </c>
      <c r="U43" s="60">
        <f t="shared" si="23"/>
        <v>4</v>
      </c>
    </row>
    <row r="44" spans="1:21" ht="28.5" customHeight="1" thickBot="1">
      <c r="A44" s="61" t="s">
        <v>25</v>
      </c>
      <c r="B44" s="92" t="s">
        <v>40</v>
      </c>
      <c r="C44" s="92"/>
      <c r="D44" s="92"/>
      <c r="E44" s="92"/>
      <c r="F44" s="92"/>
      <c r="G44" s="92"/>
      <c r="H44" s="92"/>
      <c r="I44" s="93"/>
      <c r="J44" s="62"/>
      <c r="K44" s="63"/>
      <c r="L44" s="63"/>
      <c r="M44" s="64">
        <f>SUM(L34:L43)</f>
        <v>6</v>
      </c>
      <c r="N44" s="65"/>
      <c r="O44" s="66"/>
      <c r="P44" s="66"/>
      <c r="Q44" s="64">
        <f>SUM(P34:P43)</f>
        <v>3</v>
      </c>
      <c r="R44" s="65"/>
      <c r="S44" s="66"/>
      <c r="T44" s="66"/>
      <c r="U44" s="64">
        <f>SUM(T34:T43)</f>
        <v>1</v>
      </c>
    </row>
    <row r="45" spans="1:21" ht="12.75">
      <c r="A45" s="3"/>
      <c r="B45" s="3"/>
      <c r="C45" s="3"/>
      <c r="D45" s="3"/>
      <c r="E45" s="3"/>
      <c r="F45" s="3"/>
      <c r="G45" s="3"/>
      <c r="H45" s="3"/>
      <c r="I45" s="3"/>
      <c r="J45" s="3"/>
      <c r="K45" s="3"/>
      <c r="L45" s="67"/>
      <c r="M45" s="67"/>
      <c r="N45" s="67"/>
      <c r="O45" s="67"/>
      <c r="P45" s="67"/>
      <c r="Q45" s="67"/>
      <c r="R45" s="67"/>
      <c r="S45" s="67"/>
      <c r="T45" s="67"/>
      <c r="U45" s="14"/>
    </row>
    <row r="46" spans="1:6" ht="12.75">
      <c r="A46" s="17" t="s">
        <v>27</v>
      </c>
      <c r="E46" s="88" t="str">
        <f>IF(SUM(B34:I43)+U27=R5,"JA","NEIN")</f>
        <v>JA</v>
      </c>
      <c r="F46" s="88"/>
    </row>
    <row r="47" ht="12.75"/>
    <row r="48" ht="12.75"/>
    <row r="50" ht="12.75"/>
  </sheetData>
  <sheetProtection password="C9E5" sheet="1" scenarios="1" formatColumns="0" formatRows="0" insertColumns="0" insertRows="0"/>
  <mergeCells count="36">
    <mergeCell ref="H14:I14"/>
    <mergeCell ref="AF5:AL5"/>
    <mergeCell ref="V6:AL6"/>
    <mergeCell ref="B4:F4"/>
    <mergeCell ref="W4:AA4"/>
    <mergeCell ref="K5:Q5"/>
    <mergeCell ref="B31:I31"/>
    <mergeCell ref="E24:F24"/>
    <mergeCell ref="O27:T27"/>
    <mergeCell ref="R11:S11"/>
    <mergeCell ref="R29:S29"/>
    <mergeCell ref="A11:Q11"/>
    <mergeCell ref="A29:Q29"/>
    <mergeCell ref="B14:C14"/>
    <mergeCell ref="D14:E14"/>
    <mergeCell ref="F14:G14"/>
    <mergeCell ref="B32:C32"/>
    <mergeCell ref="D32:E32"/>
    <mergeCell ref="F32:G32"/>
    <mergeCell ref="H32:I32"/>
    <mergeCell ref="E46:F46"/>
    <mergeCell ref="A6:Q6"/>
    <mergeCell ref="N33:Q33"/>
    <mergeCell ref="B22:I22"/>
    <mergeCell ref="B44:I44"/>
    <mergeCell ref="B13:I13"/>
    <mergeCell ref="O9:T9"/>
    <mergeCell ref="R33:U33"/>
    <mergeCell ref="N15:Q15"/>
    <mergeCell ref="R15:U15"/>
    <mergeCell ref="B1:F1"/>
    <mergeCell ref="B2:F2"/>
    <mergeCell ref="B3:F3"/>
    <mergeCell ref="W1:AA1"/>
    <mergeCell ref="W2:AA2"/>
    <mergeCell ref="W3:AA3"/>
  </mergeCells>
  <printOptions/>
  <pageMargins left="0.75" right="0.47" top="1" bottom="1" header="0.4921259845" footer="0.4921259845"/>
  <pageSetup orientation="portrait" paperSize="9" r:id="rId4"/>
  <headerFooter alignWithMargins="0">
    <oddHeader>&amp;C&amp;"Arial,Fett"ERGEBNISSE U18-BUNDESTAGSWAHL AM 18.09.2009&amp;"Arial,Standard" im Wahlkreis 195 - Greiz / Altenburger Land</oddHeader>
    <oddFooter>&amp;L&amp;"Arial,Fett"&amp;12U18-Wahllokal Nr. 275&amp;"Arial,Standard"&amp;10
&amp;"Arial,Fett Kursiv"Jugendfeuerwehr Mohlsdorf&amp;RErstellung: Jugendfeuerwehr Mohlsdorf
Zur Nutzung in den Schulen freigegeben.</oddFooter>
  </headerFooter>
  <drawing r:id="rId3"/>
  <legacyDrawing r:id="rId2"/>
</worksheet>
</file>

<file path=xl/worksheets/sheet5.xml><?xml version="1.0" encoding="utf-8"?>
<worksheet xmlns="http://schemas.openxmlformats.org/spreadsheetml/2006/main" xmlns:r="http://schemas.openxmlformats.org/officeDocument/2006/relationships">
  <dimension ref="A1:BJ61"/>
  <sheetViews>
    <sheetView zoomScale="85" zoomScaleNormal="85" workbookViewId="0" topLeftCell="A1">
      <selection activeCell="P58" sqref="P58"/>
    </sheetView>
  </sheetViews>
  <sheetFormatPr defaultColWidth="11.421875" defaultRowHeight="12.75"/>
  <cols>
    <col min="1" max="1" width="15.28125" style="17" customWidth="1"/>
    <col min="2" max="27" width="3.7109375" style="17" customWidth="1"/>
    <col min="28" max="28" width="4.57421875" style="17" bestFit="1" customWidth="1"/>
    <col min="29" max="31" width="3.7109375" style="17" customWidth="1"/>
    <col min="32" max="32" width="13.7109375" style="17" bestFit="1" customWidth="1"/>
    <col min="33" max="58" width="3.7109375" style="17" customWidth="1"/>
    <col min="59" max="59" width="4.140625" style="17" bestFit="1" customWidth="1"/>
    <col min="60" max="89" width="3.7109375" style="17" customWidth="1"/>
    <col min="90" max="16384" width="11.421875" style="17" customWidth="1"/>
  </cols>
  <sheetData>
    <row r="1" spans="1:62" s="12" customFormat="1" ht="16.5" thickTop="1">
      <c r="A1" s="6" t="s">
        <v>0</v>
      </c>
      <c r="B1" s="78" t="s">
        <v>1</v>
      </c>
      <c r="C1" s="78"/>
      <c r="D1" s="78"/>
      <c r="E1" s="78"/>
      <c r="F1" s="78"/>
      <c r="G1" s="7"/>
      <c r="H1" s="7"/>
      <c r="I1" s="7"/>
      <c r="J1" s="7"/>
      <c r="K1" s="7"/>
      <c r="L1" s="7"/>
      <c r="M1" s="7"/>
      <c r="N1" s="7"/>
      <c r="O1" s="7"/>
      <c r="P1" s="7"/>
      <c r="Q1" s="7"/>
      <c r="R1" s="7"/>
      <c r="S1" s="8"/>
      <c r="T1" s="8"/>
      <c r="U1" s="8"/>
      <c r="V1" s="98" t="s">
        <v>41</v>
      </c>
      <c r="W1" s="98"/>
      <c r="X1" s="98"/>
      <c r="Y1" s="98"/>
      <c r="Z1" s="98"/>
      <c r="AA1" s="98"/>
      <c r="AB1" s="98"/>
      <c r="AC1" s="8"/>
      <c r="AD1" s="8"/>
      <c r="AE1" s="11"/>
      <c r="AF1" s="6" t="s">
        <v>0</v>
      </c>
      <c r="AG1" s="78" t="s">
        <v>1</v>
      </c>
      <c r="AH1" s="78"/>
      <c r="AI1" s="78"/>
      <c r="AJ1" s="78"/>
      <c r="AK1" s="78"/>
      <c r="AL1" s="7"/>
      <c r="AM1" s="7"/>
      <c r="AN1" s="7"/>
      <c r="AO1" s="7"/>
      <c r="AP1" s="7"/>
      <c r="AQ1" s="7"/>
      <c r="AR1" s="7"/>
      <c r="AS1" s="7"/>
      <c r="AT1" s="7"/>
      <c r="AU1" s="7"/>
      <c r="AV1" s="7"/>
      <c r="AW1" s="7"/>
      <c r="AX1" s="8"/>
      <c r="AY1" s="8"/>
      <c r="AZ1" s="8"/>
      <c r="BA1" s="98" t="s">
        <v>41</v>
      </c>
      <c r="BB1" s="98"/>
      <c r="BC1" s="98"/>
      <c r="BD1" s="98"/>
      <c r="BE1" s="98"/>
      <c r="BF1" s="98"/>
      <c r="BG1" s="98"/>
      <c r="BH1" s="8"/>
      <c r="BI1" s="8"/>
      <c r="BJ1" s="11"/>
    </row>
    <row r="2" spans="1:62" ht="12.75" customHeight="1">
      <c r="A2" s="13" t="s">
        <v>2</v>
      </c>
      <c r="B2" s="79" t="s">
        <v>3</v>
      </c>
      <c r="C2" s="79"/>
      <c r="D2" s="79"/>
      <c r="E2" s="79"/>
      <c r="F2" s="79"/>
      <c r="G2" s="1"/>
      <c r="H2" s="1"/>
      <c r="I2" s="1"/>
      <c r="J2" s="1"/>
      <c r="K2" s="1"/>
      <c r="L2" s="1"/>
      <c r="M2" s="1"/>
      <c r="N2" s="1"/>
      <c r="O2" s="1"/>
      <c r="P2" s="1"/>
      <c r="Q2" s="1"/>
      <c r="R2" s="1"/>
      <c r="S2" s="14"/>
      <c r="T2" s="14"/>
      <c r="U2" s="14"/>
      <c r="V2" s="14"/>
      <c r="W2" s="14"/>
      <c r="X2" s="14"/>
      <c r="Y2" s="14"/>
      <c r="Z2" s="14"/>
      <c r="AA2" s="15" t="s">
        <v>4</v>
      </c>
      <c r="AB2" s="5">
        <v>276</v>
      </c>
      <c r="AC2" s="3"/>
      <c r="AD2" s="3"/>
      <c r="AE2" s="16"/>
      <c r="AF2" s="13" t="s">
        <v>2</v>
      </c>
      <c r="AG2" s="79" t="s">
        <v>3</v>
      </c>
      <c r="AH2" s="79"/>
      <c r="AI2" s="79"/>
      <c r="AJ2" s="79"/>
      <c r="AK2" s="79"/>
      <c r="AL2" s="1"/>
      <c r="AM2" s="1"/>
      <c r="AN2" s="1"/>
      <c r="AO2" s="1"/>
      <c r="AP2" s="1"/>
      <c r="AQ2" s="1"/>
      <c r="AR2" s="1"/>
      <c r="AS2" s="1"/>
      <c r="AT2" s="1"/>
      <c r="AU2" s="1"/>
      <c r="AV2" s="1"/>
      <c r="AW2" s="1"/>
      <c r="AX2" s="14"/>
      <c r="AY2" s="14"/>
      <c r="AZ2" s="14"/>
      <c r="BA2" s="14"/>
      <c r="BB2" s="14"/>
      <c r="BC2" s="14"/>
      <c r="BD2" s="14"/>
      <c r="BE2" s="14"/>
      <c r="BF2" s="15" t="s">
        <v>4</v>
      </c>
      <c r="BG2" s="5">
        <f>AB2</f>
        <v>276</v>
      </c>
      <c r="BH2" s="3"/>
      <c r="BI2" s="3"/>
      <c r="BJ2" s="16"/>
    </row>
    <row r="3" spans="1:62" ht="12.75" customHeight="1">
      <c r="A3" s="13" t="s">
        <v>5</v>
      </c>
      <c r="B3" s="77" t="s">
        <v>6</v>
      </c>
      <c r="C3" s="77"/>
      <c r="D3" s="77"/>
      <c r="E3" s="77"/>
      <c r="F3" s="77"/>
      <c r="G3" s="3"/>
      <c r="H3" s="3"/>
      <c r="I3" s="3"/>
      <c r="J3" s="3"/>
      <c r="K3" s="3"/>
      <c r="L3" s="3"/>
      <c r="M3" s="3"/>
      <c r="N3" s="3"/>
      <c r="O3" s="3"/>
      <c r="P3" s="3"/>
      <c r="Q3" s="3"/>
      <c r="R3" s="3"/>
      <c r="S3" s="14"/>
      <c r="T3" s="14"/>
      <c r="U3" s="14"/>
      <c r="V3" s="14"/>
      <c r="W3" s="14"/>
      <c r="X3" s="14"/>
      <c r="Y3" s="14"/>
      <c r="Z3" s="14"/>
      <c r="AA3" s="14"/>
      <c r="AB3" s="14"/>
      <c r="AC3" s="14"/>
      <c r="AD3" s="14"/>
      <c r="AE3" s="16"/>
      <c r="AF3" s="13" t="s">
        <v>5</v>
      </c>
      <c r="AG3" s="77" t="s">
        <v>6</v>
      </c>
      <c r="AH3" s="77"/>
      <c r="AI3" s="77"/>
      <c r="AJ3" s="77"/>
      <c r="AK3" s="77"/>
      <c r="AL3" s="3"/>
      <c r="AM3" s="3"/>
      <c r="AN3" s="3"/>
      <c r="AO3" s="3"/>
      <c r="AP3" s="3"/>
      <c r="AQ3" s="3"/>
      <c r="AR3" s="3"/>
      <c r="AS3" s="3"/>
      <c r="AT3" s="3"/>
      <c r="AU3" s="3"/>
      <c r="AV3" s="3"/>
      <c r="AW3" s="3"/>
      <c r="AX3" s="14"/>
      <c r="AY3" s="14"/>
      <c r="AZ3" s="14"/>
      <c r="BA3" s="14"/>
      <c r="BB3" s="14"/>
      <c r="BC3" s="14"/>
      <c r="BD3" s="14"/>
      <c r="BE3" s="14"/>
      <c r="BF3" s="14"/>
      <c r="BG3" s="14"/>
      <c r="BH3" s="14"/>
      <c r="BI3" s="14"/>
      <c r="BJ3" s="16"/>
    </row>
    <row r="4" spans="1:62" ht="12.75" customHeight="1">
      <c r="A4" s="68" t="s">
        <v>43</v>
      </c>
      <c r="B4" s="76">
        <v>1</v>
      </c>
      <c r="C4" s="76"/>
      <c r="D4" s="76"/>
      <c r="E4" s="76"/>
      <c r="F4" s="76"/>
      <c r="G4" s="3"/>
      <c r="H4" s="3"/>
      <c r="I4" s="3"/>
      <c r="J4" s="3"/>
      <c r="K4" s="3"/>
      <c r="L4" s="3"/>
      <c r="M4" s="3"/>
      <c r="N4" s="3"/>
      <c r="O4" s="3"/>
      <c r="P4" s="3"/>
      <c r="Q4" s="3"/>
      <c r="R4" s="3"/>
      <c r="S4" s="14"/>
      <c r="T4" s="14"/>
      <c r="U4" s="14"/>
      <c r="V4" s="14"/>
      <c r="W4" s="14"/>
      <c r="X4" s="14"/>
      <c r="Y4" s="14"/>
      <c r="Z4" s="14"/>
      <c r="AA4" s="14"/>
      <c r="AB4" s="3"/>
      <c r="AC4" s="14"/>
      <c r="AD4" s="14"/>
      <c r="AE4" s="16"/>
      <c r="AF4" s="68" t="s">
        <v>43</v>
      </c>
      <c r="AG4" s="76">
        <v>3</v>
      </c>
      <c r="AH4" s="76"/>
      <c r="AI4" s="76"/>
      <c r="AJ4" s="76"/>
      <c r="AK4" s="76"/>
      <c r="AL4" s="3"/>
      <c r="AM4" s="3"/>
      <c r="AN4" s="3"/>
      <c r="AO4" s="3"/>
      <c r="AP4" s="3"/>
      <c r="AQ4" s="3"/>
      <c r="AR4" s="3"/>
      <c r="AS4" s="3"/>
      <c r="AT4" s="3"/>
      <c r="AU4" s="3"/>
      <c r="AV4" s="3"/>
      <c r="AW4" s="3"/>
      <c r="AX4" s="14"/>
      <c r="AY4" s="14"/>
      <c r="AZ4" s="14"/>
      <c r="BA4" s="14"/>
      <c r="BB4" s="14"/>
      <c r="BC4" s="14"/>
      <c r="BD4" s="14"/>
      <c r="BE4" s="14"/>
      <c r="BF4" s="14"/>
      <c r="BG4" s="3"/>
      <c r="BH4" s="14"/>
      <c r="BI4" s="14"/>
      <c r="BJ4" s="16"/>
    </row>
    <row r="5" spans="1:62" ht="12.75">
      <c r="A5" s="13"/>
      <c r="B5" s="14"/>
      <c r="C5" s="14"/>
      <c r="D5" s="14"/>
      <c r="E5" s="14"/>
      <c r="F5" s="14"/>
      <c r="G5" s="14"/>
      <c r="H5" s="14"/>
      <c r="I5" s="14"/>
      <c r="J5" s="14"/>
      <c r="K5" s="14"/>
      <c r="L5" s="14"/>
      <c r="M5" s="14"/>
      <c r="N5" s="14"/>
      <c r="O5" s="14"/>
      <c r="P5" s="14"/>
      <c r="Q5" s="14"/>
      <c r="R5" s="14"/>
      <c r="S5" s="14"/>
      <c r="T5" s="14"/>
      <c r="U5" s="77" t="s">
        <v>7</v>
      </c>
      <c r="V5" s="77"/>
      <c r="W5" s="77"/>
      <c r="X5" s="77"/>
      <c r="Y5" s="77"/>
      <c r="Z5" s="77"/>
      <c r="AA5" s="77"/>
      <c r="AB5" s="99">
        <v>243</v>
      </c>
      <c r="AC5" s="99"/>
      <c r="AD5" s="14"/>
      <c r="AE5" s="16"/>
      <c r="AF5" s="13"/>
      <c r="AG5" s="14"/>
      <c r="AH5" s="14"/>
      <c r="AI5" s="14"/>
      <c r="AJ5" s="14"/>
      <c r="AK5" s="14"/>
      <c r="AL5" s="14"/>
      <c r="AM5" s="14"/>
      <c r="AN5" s="14"/>
      <c r="AO5" s="14"/>
      <c r="AP5" s="14"/>
      <c r="AQ5" s="14"/>
      <c r="AR5" s="14"/>
      <c r="AS5" s="14"/>
      <c r="AT5" s="14"/>
      <c r="AU5" s="14"/>
      <c r="AV5" s="14"/>
      <c r="AW5" s="14"/>
      <c r="AX5" s="14"/>
      <c r="AY5" s="14"/>
      <c r="AZ5" s="77" t="s">
        <v>7</v>
      </c>
      <c r="BA5" s="77"/>
      <c r="BB5" s="77"/>
      <c r="BC5" s="77"/>
      <c r="BD5" s="77"/>
      <c r="BE5" s="77"/>
      <c r="BF5" s="77"/>
      <c r="BG5" s="99">
        <f>AB5</f>
        <v>243</v>
      </c>
      <c r="BH5" s="99"/>
      <c r="BI5" s="14"/>
      <c r="BJ5" s="16"/>
    </row>
    <row r="6" spans="1:62" ht="13.5" thickBot="1">
      <c r="A6" s="74" t="s">
        <v>42</v>
      </c>
      <c r="B6" s="75"/>
      <c r="C6" s="75"/>
      <c r="D6" s="75"/>
      <c r="E6" s="75"/>
      <c r="F6" s="75"/>
      <c r="G6" s="75"/>
      <c r="H6" s="75"/>
      <c r="I6" s="75"/>
      <c r="J6" s="75"/>
      <c r="K6" s="75"/>
      <c r="L6" s="75"/>
      <c r="M6" s="75"/>
      <c r="N6" s="75"/>
      <c r="O6" s="75"/>
      <c r="P6" s="75"/>
      <c r="Q6" s="75"/>
      <c r="R6" s="75"/>
      <c r="S6" s="75"/>
      <c r="T6" s="75"/>
      <c r="U6" s="75"/>
      <c r="V6" s="75"/>
      <c r="W6" s="75"/>
      <c r="X6" s="75"/>
      <c r="Y6" s="75"/>
      <c r="Z6" s="75"/>
      <c r="AA6" s="75"/>
      <c r="AB6" s="100">
        <v>14</v>
      </c>
      <c r="AC6" s="100"/>
      <c r="AD6" s="19"/>
      <c r="AE6" s="20"/>
      <c r="AF6" s="74" t="s">
        <v>42</v>
      </c>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100">
        <f>AB6</f>
        <v>14</v>
      </c>
      <c r="BH6" s="100"/>
      <c r="BI6" s="19"/>
      <c r="BJ6" s="20"/>
    </row>
    <row r="7" spans="6:18" ht="13.5" thickTop="1">
      <c r="F7" s="21"/>
      <c r="G7" s="21"/>
      <c r="H7" s="21"/>
      <c r="I7" s="21"/>
      <c r="J7" s="21"/>
      <c r="K7" s="21"/>
      <c r="L7" s="21"/>
      <c r="M7" s="21"/>
      <c r="N7" s="21"/>
      <c r="O7" s="21"/>
      <c r="P7" s="21"/>
      <c r="Q7" s="21"/>
      <c r="R7" s="21"/>
    </row>
    <row r="8" spans="1:35" ht="12.75">
      <c r="A8" s="22"/>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1"/>
      <c r="AG8" s="21"/>
      <c r="AH8" s="21"/>
      <c r="AI8" s="21"/>
    </row>
    <row r="9" spans="1:31" ht="18">
      <c r="A9" s="23" t="s">
        <v>9</v>
      </c>
      <c r="F9" s="21"/>
      <c r="G9" s="21"/>
      <c r="H9" s="21"/>
      <c r="I9" s="21"/>
      <c r="J9" s="21"/>
      <c r="K9" s="21"/>
      <c r="L9" s="21"/>
      <c r="M9" s="21"/>
      <c r="N9" s="21"/>
      <c r="O9" s="21"/>
      <c r="P9" s="21"/>
      <c r="Q9" s="21"/>
      <c r="R9" s="21"/>
      <c r="Y9" s="94" t="s">
        <v>44</v>
      </c>
      <c r="Z9" s="95"/>
      <c r="AA9" s="95"/>
      <c r="AB9" s="95"/>
      <c r="AC9" s="95"/>
      <c r="AD9" s="95"/>
      <c r="AE9" s="71">
        <v>6</v>
      </c>
    </row>
    <row r="10" ht="12.75"/>
    <row r="11" spans="1:29" ht="12.75">
      <c r="A11" s="97" t="s">
        <v>10</v>
      </c>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1">
        <v>2.5</v>
      </c>
      <c r="AC11" s="91"/>
    </row>
    <row r="12" spans="6:18" ht="13.5" thickBot="1">
      <c r="F12" s="21"/>
      <c r="G12" s="21"/>
      <c r="H12" s="21"/>
      <c r="I12" s="21"/>
      <c r="J12" s="21"/>
      <c r="K12" s="21"/>
      <c r="L12" s="21"/>
      <c r="M12" s="21"/>
      <c r="N12" s="21"/>
      <c r="O12" s="21"/>
      <c r="P12" s="21"/>
      <c r="Q12" s="21"/>
      <c r="R12" s="21"/>
    </row>
    <row r="13" spans="1:31" ht="12.75">
      <c r="A13" s="24" t="s">
        <v>11</v>
      </c>
      <c r="B13" s="86" t="s">
        <v>12</v>
      </c>
      <c r="C13" s="86"/>
      <c r="D13" s="86"/>
      <c r="E13" s="86"/>
      <c r="F13" s="86"/>
      <c r="G13" s="86"/>
      <c r="H13" s="86"/>
      <c r="I13" s="86"/>
      <c r="J13" s="86"/>
      <c r="K13" s="86"/>
      <c r="L13" s="86"/>
      <c r="M13" s="86"/>
      <c r="N13" s="86"/>
      <c r="O13" s="86"/>
      <c r="P13" s="86"/>
      <c r="Q13" s="86"/>
      <c r="R13" s="86"/>
      <c r="S13" s="87"/>
      <c r="T13" s="26" t="s">
        <v>13</v>
      </c>
      <c r="U13" s="25" t="s">
        <v>14</v>
      </c>
      <c r="V13" s="27" t="s">
        <v>15</v>
      </c>
      <c r="W13" s="28" t="s">
        <v>13</v>
      </c>
      <c r="X13" s="29" t="s">
        <v>13</v>
      </c>
      <c r="Y13" s="30" t="s">
        <v>14</v>
      </c>
      <c r="Z13" s="31" t="s">
        <v>15</v>
      </c>
      <c r="AA13" s="32" t="s">
        <v>13</v>
      </c>
      <c r="AB13" s="33" t="s">
        <v>13</v>
      </c>
      <c r="AC13" s="34" t="s">
        <v>14</v>
      </c>
      <c r="AD13" s="35" t="s">
        <v>15</v>
      </c>
      <c r="AE13" s="36" t="s">
        <v>13</v>
      </c>
    </row>
    <row r="14" spans="1:31" ht="12.75">
      <c r="A14" s="37"/>
      <c r="B14" s="89">
        <v>11</v>
      </c>
      <c r="C14" s="89"/>
      <c r="D14" s="89">
        <v>12</v>
      </c>
      <c r="E14" s="89"/>
      <c r="F14" s="89">
        <v>13</v>
      </c>
      <c r="G14" s="89"/>
      <c r="H14" s="89">
        <v>14</v>
      </c>
      <c r="I14" s="89"/>
      <c r="J14" s="89">
        <v>15</v>
      </c>
      <c r="K14" s="89"/>
      <c r="L14" s="89">
        <v>16</v>
      </c>
      <c r="M14" s="89"/>
      <c r="N14" s="89">
        <v>17</v>
      </c>
      <c r="O14" s="89"/>
      <c r="P14" s="89">
        <v>18</v>
      </c>
      <c r="Q14" s="89"/>
      <c r="R14" s="89">
        <v>19</v>
      </c>
      <c r="S14" s="90"/>
      <c r="T14" s="40"/>
      <c r="U14" s="41"/>
      <c r="V14" s="42"/>
      <c r="W14" s="43"/>
      <c r="X14" s="44"/>
      <c r="Y14" s="45"/>
      <c r="Z14" s="45"/>
      <c r="AA14" s="46"/>
      <c r="AB14" s="47"/>
      <c r="AC14" s="48"/>
      <c r="AD14" s="48"/>
      <c r="AE14" s="49"/>
    </row>
    <row r="15" spans="1:31" ht="12.75">
      <c r="A15" s="37"/>
      <c r="B15" s="38" t="s">
        <v>16</v>
      </c>
      <c r="C15" s="38" t="s">
        <v>17</v>
      </c>
      <c r="D15" s="38" t="s">
        <v>16</v>
      </c>
      <c r="E15" s="38" t="s">
        <v>17</v>
      </c>
      <c r="F15" s="38" t="s">
        <v>16</v>
      </c>
      <c r="G15" s="38" t="s">
        <v>17</v>
      </c>
      <c r="H15" s="38" t="s">
        <v>16</v>
      </c>
      <c r="I15" s="38" t="s">
        <v>17</v>
      </c>
      <c r="J15" s="38" t="s">
        <v>16</v>
      </c>
      <c r="K15" s="38" t="s">
        <v>17</v>
      </c>
      <c r="L15" s="38" t="s">
        <v>16</v>
      </c>
      <c r="M15" s="38" t="s">
        <v>17</v>
      </c>
      <c r="N15" s="38" t="s">
        <v>16</v>
      </c>
      <c r="O15" s="38" t="s">
        <v>17</v>
      </c>
      <c r="P15" s="38" t="s">
        <v>16</v>
      </c>
      <c r="Q15" s="38" t="s">
        <v>17</v>
      </c>
      <c r="R15" s="38" t="s">
        <v>16</v>
      </c>
      <c r="S15" s="39" t="s">
        <v>17</v>
      </c>
      <c r="T15" s="40"/>
      <c r="U15" s="41"/>
      <c r="V15" s="42"/>
      <c r="W15" s="43"/>
      <c r="X15" s="83" t="s">
        <v>18</v>
      </c>
      <c r="Y15" s="84"/>
      <c r="Z15" s="84"/>
      <c r="AA15" s="85"/>
      <c r="AB15" s="80" t="s">
        <v>19</v>
      </c>
      <c r="AC15" s="81"/>
      <c r="AD15" s="81"/>
      <c r="AE15" s="82"/>
    </row>
    <row r="16" spans="1:31" ht="12.75">
      <c r="A16" s="37" t="s">
        <v>20</v>
      </c>
      <c r="B16" s="70"/>
      <c r="C16" s="70"/>
      <c r="D16" s="70"/>
      <c r="E16" s="70"/>
      <c r="F16" s="69"/>
      <c r="G16" s="69"/>
      <c r="H16" s="69">
        <v>6</v>
      </c>
      <c r="I16" s="69">
        <v>12</v>
      </c>
      <c r="J16" s="69">
        <v>3</v>
      </c>
      <c r="K16" s="69">
        <v>8</v>
      </c>
      <c r="L16" s="69">
        <v>7</v>
      </c>
      <c r="M16" s="69">
        <v>5</v>
      </c>
      <c r="N16" s="69">
        <v>6</v>
      </c>
      <c r="O16" s="69">
        <v>2</v>
      </c>
      <c r="P16" s="70"/>
      <c r="Q16" s="70"/>
      <c r="R16" s="70"/>
      <c r="S16" s="70"/>
      <c r="T16" s="37">
        <f aca="true" t="shared" si="0" ref="T16:T21">SUM(B16:S16)</f>
        <v>49</v>
      </c>
      <c r="U16" s="50">
        <f aca="true" t="shared" si="1" ref="U16:U21">T16*100/SUM($T$16:$T$21)</f>
        <v>20.675105485232066</v>
      </c>
      <c r="V16" s="51">
        <f aca="true" t="shared" si="2" ref="V16:V21">IF(U16&lt;$AB$11,T16,0)</f>
        <v>0</v>
      </c>
      <c r="W16" s="52">
        <f aca="true" t="shared" si="3" ref="W16:W21">IF(U16&lt;=$AB$11,0,T16)</f>
        <v>49</v>
      </c>
      <c r="X16" s="53">
        <f aca="true" t="shared" si="4" ref="X16:X21">B16+D16+F16+R16</f>
        <v>0</v>
      </c>
      <c r="Y16" s="54" t="e">
        <f aca="true" t="shared" si="5" ref="Y16:Y21">X16*100/SUM($X$16:$X$21)</f>
        <v>#DIV/0!</v>
      </c>
      <c r="Z16" s="55" t="e">
        <f aca="true" t="shared" si="6" ref="Z16:Z21">IF(Y16&lt;$AB$11,X16,0)</f>
        <v>#DIV/0!</v>
      </c>
      <c r="AA16" s="56" t="e">
        <f aca="true" t="shared" si="7" ref="AA16:AA21">IF(Y16&lt;=$AB$11,0,X16)</f>
        <v>#DIV/0!</v>
      </c>
      <c r="AB16" s="57">
        <f aca="true" t="shared" si="8" ref="AB16:AB21">C16+E16+G16+S16</f>
        <v>0</v>
      </c>
      <c r="AC16" s="58" t="e">
        <f aca="true" t="shared" si="9" ref="AC16:AC21">AB16*100/SUM($AB$16:$AB$21)</f>
        <v>#DIV/0!</v>
      </c>
      <c r="AD16" s="59" t="e">
        <f aca="true" t="shared" si="10" ref="AD16:AD21">IF(AC16&lt;$AB$11,AB16,0)</f>
        <v>#DIV/0!</v>
      </c>
      <c r="AE16" s="60" t="e">
        <f aca="true" t="shared" si="11" ref="AE16:AE21">IF(AC16&lt;=$AB$11,0,AB16)</f>
        <v>#DIV/0!</v>
      </c>
    </row>
    <row r="17" spans="1:31" ht="12.75">
      <c r="A17" s="37" t="s">
        <v>21</v>
      </c>
      <c r="B17" s="70"/>
      <c r="C17" s="70"/>
      <c r="D17" s="70"/>
      <c r="E17" s="70"/>
      <c r="F17" s="69"/>
      <c r="G17" s="69"/>
      <c r="H17" s="69">
        <v>8</v>
      </c>
      <c r="I17" s="69">
        <v>7</v>
      </c>
      <c r="J17" s="69">
        <v>3</v>
      </c>
      <c r="K17" s="69">
        <v>6</v>
      </c>
      <c r="L17" s="69">
        <v>2</v>
      </c>
      <c r="M17" s="69">
        <v>3</v>
      </c>
      <c r="N17" s="69">
        <v>5</v>
      </c>
      <c r="O17" s="69">
        <v>3</v>
      </c>
      <c r="P17" s="70"/>
      <c r="Q17" s="70"/>
      <c r="R17" s="70"/>
      <c r="S17" s="70"/>
      <c r="T17" s="37">
        <f t="shared" si="0"/>
        <v>37</v>
      </c>
      <c r="U17" s="50">
        <f t="shared" si="1"/>
        <v>15.611814345991561</v>
      </c>
      <c r="V17" s="51">
        <f t="shared" si="2"/>
        <v>0</v>
      </c>
      <c r="W17" s="52">
        <f t="shared" si="3"/>
        <v>37</v>
      </c>
      <c r="X17" s="53">
        <f t="shared" si="4"/>
        <v>0</v>
      </c>
      <c r="Y17" s="54" t="e">
        <f t="shared" si="5"/>
        <v>#DIV/0!</v>
      </c>
      <c r="Z17" s="55" t="e">
        <f t="shared" si="6"/>
        <v>#DIV/0!</v>
      </c>
      <c r="AA17" s="56" t="e">
        <f t="shared" si="7"/>
        <v>#DIV/0!</v>
      </c>
      <c r="AB17" s="57">
        <f t="shared" si="8"/>
        <v>0</v>
      </c>
      <c r="AC17" s="58" t="e">
        <f t="shared" si="9"/>
        <v>#DIV/0!</v>
      </c>
      <c r="AD17" s="59" t="e">
        <f t="shared" si="10"/>
        <v>#DIV/0!</v>
      </c>
      <c r="AE17" s="60" t="e">
        <f t="shared" si="11"/>
        <v>#DIV/0!</v>
      </c>
    </row>
    <row r="18" spans="1:31" ht="12.75">
      <c r="A18" s="37" t="s">
        <v>22</v>
      </c>
      <c r="B18" s="70"/>
      <c r="C18" s="70"/>
      <c r="D18" s="70"/>
      <c r="E18" s="70"/>
      <c r="F18" s="69"/>
      <c r="G18" s="69"/>
      <c r="H18" s="69">
        <v>3</v>
      </c>
      <c r="I18" s="69">
        <v>4</v>
      </c>
      <c r="J18" s="69">
        <v>13</v>
      </c>
      <c r="K18" s="69">
        <v>13</v>
      </c>
      <c r="L18" s="69">
        <v>16</v>
      </c>
      <c r="M18" s="69">
        <v>20</v>
      </c>
      <c r="N18" s="69">
        <v>13</v>
      </c>
      <c r="O18" s="69">
        <v>11</v>
      </c>
      <c r="P18" s="70"/>
      <c r="Q18" s="70"/>
      <c r="R18" s="70"/>
      <c r="S18" s="70"/>
      <c r="T18" s="37">
        <f t="shared" si="0"/>
        <v>93</v>
      </c>
      <c r="U18" s="50">
        <f t="shared" si="1"/>
        <v>39.24050632911393</v>
      </c>
      <c r="V18" s="51">
        <f t="shared" si="2"/>
        <v>0</v>
      </c>
      <c r="W18" s="52">
        <f t="shared" si="3"/>
        <v>93</v>
      </c>
      <c r="X18" s="53">
        <f t="shared" si="4"/>
        <v>0</v>
      </c>
      <c r="Y18" s="54" t="e">
        <f t="shared" si="5"/>
        <v>#DIV/0!</v>
      </c>
      <c r="Z18" s="55" t="e">
        <f t="shared" si="6"/>
        <v>#DIV/0!</v>
      </c>
      <c r="AA18" s="56" t="e">
        <f t="shared" si="7"/>
        <v>#DIV/0!</v>
      </c>
      <c r="AB18" s="57">
        <f t="shared" si="8"/>
        <v>0</v>
      </c>
      <c r="AC18" s="58" t="e">
        <f t="shared" si="9"/>
        <v>#DIV/0!</v>
      </c>
      <c r="AD18" s="59" t="e">
        <f t="shared" si="10"/>
        <v>#DIV/0!</v>
      </c>
      <c r="AE18" s="60" t="e">
        <f t="shared" si="11"/>
        <v>#DIV/0!</v>
      </c>
    </row>
    <row r="19" spans="1:31" ht="12.75">
      <c r="A19" s="37" t="s">
        <v>51</v>
      </c>
      <c r="B19" s="70"/>
      <c r="C19" s="70"/>
      <c r="D19" s="70"/>
      <c r="E19" s="70"/>
      <c r="F19" s="69"/>
      <c r="G19" s="69"/>
      <c r="H19" s="69">
        <v>5</v>
      </c>
      <c r="I19" s="69">
        <v>3</v>
      </c>
      <c r="J19" s="69">
        <v>3</v>
      </c>
      <c r="K19" s="69">
        <v>2</v>
      </c>
      <c r="L19" s="69">
        <v>3</v>
      </c>
      <c r="M19" s="69">
        <v>3</v>
      </c>
      <c r="N19" s="69">
        <v>10</v>
      </c>
      <c r="O19" s="69">
        <v>3</v>
      </c>
      <c r="P19" s="70"/>
      <c r="Q19" s="70"/>
      <c r="R19" s="70"/>
      <c r="S19" s="70"/>
      <c r="T19" s="37">
        <f t="shared" si="0"/>
        <v>32</v>
      </c>
      <c r="U19" s="50">
        <f t="shared" si="1"/>
        <v>13.50210970464135</v>
      </c>
      <c r="V19" s="51">
        <f t="shared" si="2"/>
        <v>0</v>
      </c>
      <c r="W19" s="52">
        <f t="shared" si="3"/>
        <v>32</v>
      </c>
      <c r="X19" s="53">
        <f t="shared" si="4"/>
        <v>0</v>
      </c>
      <c r="Y19" s="54" t="e">
        <f t="shared" si="5"/>
        <v>#DIV/0!</v>
      </c>
      <c r="Z19" s="55" t="e">
        <f t="shared" si="6"/>
        <v>#DIV/0!</v>
      </c>
      <c r="AA19" s="56" t="e">
        <f t="shared" si="7"/>
        <v>#DIV/0!</v>
      </c>
      <c r="AB19" s="57">
        <f t="shared" si="8"/>
        <v>0</v>
      </c>
      <c r="AC19" s="58" t="e">
        <f t="shared" si="9"/>
        <v>#DIV/0!</v>
      </c>
      <c r="AD19" s="59" t="e">
        <f t="shared" si="10"/>
        <v>#DIV/0!</v>
      </c>
      <c r="AE19" s="60" t="e">
        <f t="shared" si="11"/>
        <v>#DIV/0!</v>
      </c>
    </row>
    <row r="20" spans="1:31" ht="12.75">
      <c r="A20" s="37" t="s">
        <v>23</v>
      </c>
      <c r="B20" s="70"/>
      <c r="C20" s="70"/>
      <c r="D20" s="70"/>
      <c r="E20" s="70"/>
      <c r="F20" s="69"/>
      <c r="G20" s="69"/>
      <c r="H20" s="69">
        <v>2</v>
      </c>
      <c r="I20" s="69">
        <v>4</v>
      </c>
      <c r="J20" s="69">
        <v>3</v>
      </c>
      <c r="K20" s="69">
        <v>2</v>
      </c>
      <c r="L20" s="69">
        <v>1</v>
      </c>
      <c r="M20" s="69">
        <v>4</v>
      </c>
      <c r="N20" s="69">
        <v>2</v>
      </c>
      <c r="O20" s="69">
        <v>6</v>
      </c>
      <c r="P20" s="70"/>
      <c r="Q20" s="70"/>
      <c r="R20" s="70"/>
      <c r="S20" s="70"/>
      <c r="T20" s="37">
        <f t="shared" si="0"/>
        <v>24</v>
      </c>
      <c r="U20" s="50">
        <f t="shared" si="1"/>
        <v>10.126582278481013</v>
      </c>
      <c r="V20" s="51">
        <f t="shared" si="2"/>
        <v>0</v>
      </c>
      <c r="W20" s="52">
        <f t="shared" si="3"/>
        <v>24</v>
      </c>
      <c r="X20" s="53">
        <f t="shared" si="4"/>
        <v>0</v>
      </c>
      <c r="Y20" s="54" t="e">
        <f t="shared" si="5"/>
        <v>#DIV/0!</v>
      </c>
      <c r="Z20" s="55" t="e">
        <f t="shared" si="6"/>
        <v>#DIV/0!</v>
      </c>
      <c r="AA20" s="56" t="e">
        <f t="shared" si="7"/>
        <v>#DIV/0!</v>
      </c>
      <c r="AB20" s="57">
        <f t="shared" si="8"/>
        <v>0</v>
      </c>
      <c r="AC20" s="58" t="e">
        <f t="shared" si="9"/>
        <v>#DIV/0!</v>
      </c>
      <c r="AD20" s="59" t="e">
        <f t="shared" si="10"/>
        <v>#DIV/0!</v>
      </c>
      <c r="AE20" s="60" t="e">
        <f t="shared" si="11"/>
        <v>#DIV/0!</v>
      </c>
    </row>
    <row r="21" spans="1:31" ht="12.75">
      <c r="A21" s="37" t="s">
        <v>24</v>
      </c>
      <c r="B21" s="70"/>
      <c r="C21" s="70"/>
      <c r="D21" s="70"/>
      <c r="E21" s="70"/>
      <c r="F21" s="69"/>
      <c r="G21" s="69"/>
      <c r="H21" s="69"/>
      <c r="I21" s="69"/>
      <c r="J21" s="69">
        <v>2</v>
      </c>
      <c r="K21" s="69"/>
      <c r="L21" s="69"/>
      <c r="M21" s="69"/>
      <c r="N21" s="69"/>
      <c r="O21" s="69"/>
      <c r="P21" s="70"/>
      <c r="Q21" s="70"/>
      <c r="R21" s="70"/>
      <c r="S21" s="70"/>
      <c r="T21" s="37">
        <f t="shared" si="0"/>
        <v>2</v>
      </c>
      <c r="U21" s="50">
        <f t="shared" si="1"/>
        <v>0.8438818565400844</v>
      </c>
      <c r="V21" s="51">
        <f t="shared" si="2"/>
        <v>2</v>
      </c>
      <c r="W21" s="52">
        <f t="shared" si="3"/>
        <v>0</v>
      </c>
      <c r="X21" s="53">
        <f t="shared" si="4"/>
        <v>0</v>
      </c>
      <c r="Y21" s="54" t="e">
        <f t="shared" si="5"/>
        <v>#DIV/0!</v>
      </c>
      <c r="Z21" s="55" t="e">
        <f t="shared" si="6"/>
        <v>#DIV/0!</v>
      </c>
      <c r="AA21" s="56" t="e">
        <f t="shared" si="7"/>
        <v>#DIV/0!</v>
      </c>
      <c r="AB21" s="57">
        <f t="shared" si="8"/>
        <v>0</v>
      </c>
      <c r="AC21" s="58" t="e">
        <f t="shared" si="9"/>
        <v>#DIV/0!</v>
      </c>
      <c r="AD21" s="59" t="e">
        <f t="shared" si="10"/>
        <v>#DIV/0!</v>
      </c>
      <c r="AE21" s="60" t="e">
        <f t="shared" si="11"/>
        <v>#DIV/0!</v>
      </c>
    </row>
    <row r="22" spans="1:31" ht="24" customHeight="1" thickBot="1">
      <c r="A22" s="61" t="s">
        <v>25</v>
      </c>
      <c r="B22" s="92" t="s">
        <v>26</v>
      </c>
      <c r="C22" s="92"/>
      <c r="D22" s="92"/>
      <c r="E22" s="92"/>
      <c r="F22" s="92"/>
      <c r="G22" s="92"/>
      <c r="H22" s="92"/>
      <c r="I22" s="92"/>
      <c r="J22" s="92"/>
      <c r="K22" s="92"/>
      <c r="L22" s="92"/>
      <c r="M22" s="92"/>
      <c r="N22" s="92"/>
      <c r="O22" s="92"/>
      <c r="P22" s="92"/>
      <c r="Q22" s="92"/>
      <c r="R22" s="92"/>
      <c r="S22" s="93"/>
      <c r="T22" s="62"/>
      <c r="U22" s="63"/>
      <c r="V22" s="63"/>
      <c r="W22" s="64">
        <f>SUM(V16:V21)</f>
        <v>2</v>
      </c>
      <c r="X22" s="65"/>
      <c r="Y22" s="66"/>
      <c r="Z22" s="66"/>
      <c r="AA22" s="64" t="e">
        <f>SUM(Z16:Z21)</f>
        <v>#DIV/0!</v>
      </c>
      <c r="AB22" s="65"/>
      <c r="AC22" s="66"/>
      <c r="AD22" s="66"/>
      <c r="AE22" s="64" t="e">
        <f>SUM(AD16:AD21)</f>
        <v>#DIV/0!</v>
      </c>
    </row>
    <row r="23" spans="1:31" ht="12.75">
      <c r="A23" s="3"/>
      <c r="B23" s="3"/>
      <c r="C23" s="3"/>
      <c r="D23" s="3"/>
      <c r="E23" s="3"/>
      <c r="F23" s="3"/>
      <c r="G23" s="3"/>
      <c r="H23" s="3"/>
      <c r="I23" s="3"/>
      <c r="J23" s="3"/>
      <c r="K23" s="3"/>
      <c r="L23" s="3"/>
      <c r="M23" s="3"/>
      <c r="N23" s="3"/>
      <c r="O23" s="3"/>
      <c r="P23" s="3"/>
      <c r="Q23" s="3"/>
      <c r="R23" s="3"/>
      <c r="S23" s="3"/>
      <c r="T23" s="3"/>
      <c r="U23" s="3"/>
      <c r="V23" s="67"/>
      <c r="W23" s="67"/>
      <c r="X23" s="67"/>
      <c r="Y23" s="67"/>
      <c r="Z23" s="67"/>
      <c r="AA23" s="67"/>
      <c r="AB23" s="67"/>
      <c r="AC23" s="67"/>
      <c r="AD23" s="67"/>
      <c r="AE23" s="14"/>
    </row>
    <row r="24" spans="1:6" ht="12.75">
      <c r="A24" s="17" t="s">
        <v>27</v>
      </c>
      <c r="E24" s="88" t="str">
        <f>IF(SUM(B16:S21)+AE9=AB5,"JA","NEIN")</f>
        <v>JA</v>
      </c>
      <c r="F24" s="88"/>
    </row>
    <row r="25" spans="5:6" ht="12.75">
      <c r="E25" s="72"/>
      <c r="F25" s="72"/>
    </row>
    <row r="26" spans="5:6" ht="12.75">
      <c r="E26" s="72"/>
      <c r="F26" s="72"/>
    </row>
    <row r="27" spans="5:6" ht="12.75">
      <c r="E27" s="72"/>
      <c r="F27" s="72"/>
    </row>
    <row r="28" spans="5:6" ht="12.75">
      <c r="E28" s="72"/>
      <c r="F28" s="72"/>
    </row>
    <row r="29" spans="5:6" ht="12.75">
      <c r="E29" s="72"/>
      <c r="F29" s="72"/>
    </row>
    <row r="30" spans="5:6" ht="12.75">
      <c r="E30" s="72"/>
      <c r="F30" s="72"/>
    </row>
    <row r="31" spans="5:6" ht="12.75">
      <c r="E31" s="72"/>
      <c r="F31" s="72"/>
    </row>
    <row r="32" spans="5:6" ht="12.75">
      <c r="E32" s="72"/>
      <c r="F32" s="72"/>
    </row>
    <row r="33" spans="5:6" ht="13.5" thickBot="1">
      <c r="E33" s="72"/>
      <c r="F33" s="72"/>
    </row>
    <row r="34" spans="1:62" s="12" customFormat="1" ht="16.5" thickTop="1">
      <c r="A34" s="6" t="s">
        <v>0</v>
      </c>
      <c r="B34" s="78" t="s">
        <v>1</v>
      </c>
      <c r="C34" s="78"/>
      <c r="D34" s="78"/>
      <c r="E34" s="78"/>
      <c r="F34" s="78"/>
      <c r="G34" s="7"/>
      <c r="H34" s="7"/>
      <c r="I34" s="7"/>
      <c r="J34" s="7"/>
      <c r="K34" s="7"/>
      <c r="L34" s="7"/>
      <c r="M34" s="7"/>
      <c r="N34" s="7"/>
      <c r="O34" s="7"/>
      <c r="P34" s="7"/>
      <c r="Q34" s="7"/>
      <c r="R34" s="7"/>
      <c r="S34" s="8"/>
      <c r="T34" s="8"/>
      <c r="U34" s="8"/>
      <c r="V34" s="98" t="s">
        <v>41</v>
      </c>
      <c r="W34" s="98"/>
      <c r="X34" s="98"/>
      <c r="Y34" s="98"/>
      <c r="Z34" s="98"/>
      <c r="AA34" s="98"/>
      <c r="AB34" s="98"/>
      <c r="AC34" s="8"/>
      <c r="AD34" s="8"/>
      <c r="AE34" s="11"/>
      <c r="AF34" s="6" t="s">
        <v>0</v>
      </c>
      <c r="AG34" s="78" t="s">
        <v>1</v>
      </c>
      <c r="AH34" s="78"/>
      <c r="AI34" s="78"/>
      <c r="AJ34" s="78"/>
      <c r="AK34" s="78"/>
      <c r="AL34" s="7"/>
      <c r="AM34" s="7"/>
      <c r="AN34" s="7"/>
      <c r="AO34" s="7"/>
      <c r="AP34" s="7"/>
      <c r="AQ34" s="7"/>
      <c r="AR34" s="7"/>
      <c r="AS34" s="7"/>
      <c r="AT34" s="7"/>
      <c r="AU34" s="7"/>
      <c r="AV34" s="7"/>
      <c r="AW34" s="7"/>
      <c r="AX34" s="8"/>
      <c r="AY34" s="8"/>
      <c r="AZ34" s="8"/>
      <c r="BA34" s="98" t="s">
        <v>41</v>
      </c>
      <c r="BB34" s="98"/>
      <c r="BC34" s="98"/>
      <c r="BD34" s="98"/>
      <c r="BE34" s="98"/>
      <c r="BF34" s="98"/>
      <c r="BG34" s="98"/>
      <c r="BH34" s="8"/>
      <c r="BI34" s="8"/>
      <c r="BJ34" s="11"/>
    </row>
    <row r="35" spans="1:62" ht="12.75" customHeight="1">
      <c r="A35" s="13" t="s">
        <v>2</v>
      </c>
      <c r="B35" s="79" t="s">
        <v>3</v>
      </c>
      <c r="C35" s="79"/>
      <c r="D35" s="79"/>
      <c r="E35" s="79"/>
      <c r="F35" s="79"/>
      <c r="G35" s="1"/>
      <c r="H35" s="1"/>
      <c r="I35" s="1"/>
      <c r="J35" s="1"/>
      <c r="K35" s="1"/>
      <c r="L35" s="1"/>
      <c r="M35" s="1"/>
      <c r="N35" s="1"/>
      <c r="O35" s="1"/>
      <c r="P35" s="1"/>
      <c r="Q35" s="1"/>
      <c r="R35" s="1"/>
      <c r="S35" s="14"/>
      <c r="T35" s="14"/>
      <c r="U35" s="14"/>
      <c r="V35" s="14"/>
      <c r="W35" s="14"/>
      <c r="X35" s="14"/>
      <c r="Y35" s="14"/>
      <c r="Z35" s="14"/>
      <c r="AA35" s="15" t="s">
        <v>4</v>
      </c>
      <c r="AB35" s="5">
        <f>AB2</f>
        <v>276</v>
      </c>
      <c r="AC35" s="3"/>
      <c r="AD35" s="3"/>
      <c r="AE35" s="16"/>
      <c r="AF35" s="13" t="s">
        <v>2</v>
      </c>
      <c r="AG35" s="79" t="s">
        <v>3</v>
      </c>
      <c r="AH35" s="79"/>
      <c r="AI35" s="79"/>
      <c r="AJ35" s="79"/>
      <c r="AK35" s="79"/>
      <c r="AL35" s="1"/>
      <c r="AM35" s="1"/>
      <c r="AN35" s="1"/>
      <c r="AO35" s="1"/>
      <c r="AP35" s="1"/>
      <c r="AQ35" s="1"/>
      <c r="AR35" s="1"/>
      <c r="AS35" s="1"/>
      <c r="AT35" s="1"/>
      <c r="AU35" s="1"/>
      <c r="AV35" s="1"/>
      <c r="AW35" s="1"/>
      <c r="AX35" s="14"/>
      <c r="AY35" s="14"/>
      <c r="AZ35" s="14"/>
      <c r="BA35" s="14"/>
      <c r="BB35" s="14"/>
      <c r="BC35" s="14"/>
      <c r="BD35" s="14"/>
      <c r="BE35" s="14"/>
      <c r="BF35" s="15" t="s">
        <v>4</v>
      </c>
      <c r="BG35" s="5">
        <f>AB2</f>
        <v>276</v>
      </c>
      <c r="BH35" s="3"/>
      <c r="BI35" s="3"/>
      <c r="BJ35" s="16"/>
    </row>
    <row r="36" spans="1:62" ht="12.75" customHeight="1">
      <c r="A36" s="13" t="s">
        <v>5</v>
      </c>
      <c r="B36" s="77" t="s">
        <v>6</v>
      </c>
      <c r="C36" s="77"/>
      <c r="D36" s="77"/>
      <c r="E36" s="77"/>
      <c r="F36" s="77"/>
      <c r="G36" s="3"/>
      <c r="H36" s="3"/>
      <c r="I36" s="3"/>
      <c r="J36" s="3"/>
      <c r="K36" s="3"/>
      <c r="L36" s="3"/>
      <c r="M36" s="3"/>
      <c r="N36" s="3"/>
      <c r="O36" s="3"/>
      <c r="P36" s="3"/>
      <c r="Q36" s="3"/>
      <c r="R36" s="3"/>
      <c r="S36" s="14"/>
      <c r="T36" s="14"/>
      <c r="U36" s="14"/>
      <c r="V36" s="14"/>
      <c r="W36" s="14"/>
      <c r="X36" s="14"/>
      <c r="Y36" s="14"/>
      <c r="Z36" s="14"/>
      <c r="AA36" s="14"/>
      <c r="AB36" s="14"/>
      <c r="AC36" s="14"/>
      <c r="AD36" s="14"/>
      <c r="AE36" s="16"/>
      <c r="AF36" s="13" t="s">
        <v>5</v>
      </c>
      <c r="AG36" s="77" t="s">
        <v>6</v>
      </c>
      <c r="AH36" s="77"/>
      <c r="AI36" s="77"/>
      <c r="AJ36" s="77"/>
      <c r="AK36" s="77"/>
      <c r="AL36" s="3"/>
      <c r="AM36" s="3"/>
      <c r="AN36" s="3"/>
      <c r="AO36" s="3"/>
      <c r="AP36" s="3"/>
      <c r="AQ36" s="3"/>
      <c r="AR36" s="3"/>
      <c r="AS36" s="3"/>
      <c r="AT36" s="3"/>
      <c r="AU36" s="3"/>
      <c r="AV36" s="3"/>
      <c r="AW36" s="3"/>
      <c r="AX36" s="14"/>
      <c r="AY36" s="14"/>
      <c r="AZ36" s="14"/>
      <c r="BA36" s="14"/>
      <c r="BB36" s="14"/>
      <c r="BC36" s="14"/>
      <c r="BD36" s="14"/>
      <c r="BE36" s="14"/>
      <c r="BF36" s="14"/>
      <c r="BG36" s="14"/>
      <c r="BH36" s="14"/>
      <c r="BI36" s="14"/>
      <c r="BJ36" s="16"/>
    </row>
    <row r="37" spans="1:62" ht="12.75" customHeight="1">
      <c r="A37" s="68" t="s">
        <v>43</v>
      </c>
      <c r="B37" s="76">
        <v>2</v>
      </c>
      <c r="C37" s="76"/>
      <c r="D37" s="76"/>
      <c r="E37" s="76"/>
      <c r="F37" s="76"/>
      <c r="G37" s="3"/>
      <c r="H37" s="3"/>
      <c r="I37" s="3"/>
      <c r="J37" s="3"/>
      <c r="K37" s="3"/>
      <c r="L37" s="3"/>
      <c r="M37" s="3"/>
      <c r="N37" s="3"/>
      <c r="O37" s="3"/>
      <c r="P37" s="3"/>
      <c r="Q37" s="3"/>
      <c r="R37" s="3"/>
      <c r="S37" s="14"/>
      <c r="T37" s="14"/>
      <c r="U37" s="14"/>
      <c r="V37" s="14"/>
      <c r="W37" s="14"/>
      <c r="X37" s="14"/>
      <c r="Y37" s="14"/>
      <c r="Z37" s="14"/>
      <c r="AA37" s="14"/>
      <c r="AB37" s="3"/>
      <c r="AC37" s="14"/>
      <c r="AD37" s="14"/>
      <c r="AE37" s="16"/>
      <c r="AF37" s="68" t="s">
        <v>43</v>
      </c>
      <c r="AG37" s="76">
        <v>4</v>
      </c>
      <c r="AH37" s="76"/>
      <c r="AI37" s="76"/>
      <c r="AJ37" s="76"/>
      <c r="AK37" s="76"/>
      <c r="AL37" s="3"/>
      <c r="AM37" s="3"/>
      <c r="AN37" s="3"/>
      <c r="AO37" s="3"/>
      <c r="AP37" s="3"/>
      <c r="AQ37" s="3"/>
      <c r="AR37" s="3"/>
      <c r="AS37" s="3"/>
      <c r="AT37" s="3"/>
      <c r="AU37" s="3"/>
      <c r="AV37" s="3"/>
      <c r="AW37" s="3"/>
      <c r="AX37" s="14"/>
      <c r="AY37" s="14"/>
      <c r="AZ37" s="14"/>
      <c r="BA37" s="14"/>
      <c r="BB37" s="14"/>
      <c r="BC37" s="14"/>
      <c r="BD37" s="14"/>
      <c r="BE37" s="14"/>
      <c r="BF37" s="14"/>
      <c r="BG37" s="3"/>
      <c r="BH37" s="14"/>
      <c r="BI37" s="14"/>
      <c r="BJ37" s="16"/>
    </row>
    <row r="38" spans="1:62" ht="12.75">
      <c r="A38" s="13"/>
      <c r="B38" s="14"/>
      <c r="C38" s="14"/>
      <c r="D38" s="14"/>
      <c r="E38" s="14"/>
      <c r="F38" s="14"/>
      <c r="G38" s="14"/>
      <c r="H38" s="14"/>
      <c r="I38" s="14"/>
      <c r="J38" s="14"/>
      <c r="K38" s="14"/>
      <c r="L38" s="14"/>
      <c r="M38" s="14"/>
      <c r="N38" s="14"/>
      <c r="O38" s="14"/>
      <c r="P38" s="14"/>
      <c r="Q38" s="14"/>
      <c r="R38" s="14"/>
      <c r="S38" s="14"/>
      <c r="T38" s="14"/>
      <c r="U38" s="77" t="s">
        <v>7</v>
      </c>
      <c r="V38" s="77"/>
      <c r="W38" s="77"/>
      <c r="X38" s="77"/>
      <c r="Y38" s="77"/>
      <c r="Z38" s="77"/>
      <c r="AA38" s="77"/>
      <c r="AB38" s="99">
        <f>AB5</f>
        <v>243</v>
      </c>
      <c r="AC38" s="99"/>
      <c r="AD38" s="14"/>
      <c r="AE38" s="16"/>
      <c r="AF38" s="13"/>
      <c r="AG38" s="14"/>
      <c r="AH38" s="14"/>
      <c r="AI38" s="14"/>
      <c r="AJ38" s="14"/>
      <c r="AK38" s="14"/>
      <c r="AL38" s="14"/>
      <c r="AM38" s="14"/>
      <c r="AN38" s="14"/>
      <c r="AO38" s="14"/>
      <c r="AP38" s="14"/>
      <c r="AQ38" s="14"/>
      <c r="AR38" s="14"/>
      <c r="AS38" s="14"/>
      <c r="AT38" s="14"/>
      <c r="AU38" s="14"/>
      <c r="AV38" s="14"/>
      <c r="AW38" s="14"/>
      <c r="AX38" s="14"/>
      <c r="AY38" s="14"/>
      <c r="AZ38" s="77" t="s">
        <v>7</v>
      </c>
      <c r="BA38" s="77"/>
      <c r="BB38" s="77"/>
      <c r="BC38" s="77"/>
      <c r="BD38" s="77"/>
      <c r="BE38" s="77"/>
      <c r="BF38" s="77"/>
      <c r="BG38" s="99">
        <f>AB5</f>
        <v>243</v>
      </c>
      <c r="BH38" s="99"/>
      <c r="BI38" s="14"/>
      <c r="BJ38" s="16"/>
    </row>
    <row r="39" spans="1:62" ht="13.5" thickBot="1">
      <c r="A39" s="74" t="s">
        <v>42</v>
      </c>
      <c r="B39" s="75"/>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100">
        <f>AB6</f>
        <v>14</v>
      </c>
      <c r="AC39" s="100"/>
      <c r="AD39" s="19"/>
      <c r="AE39" s="20"/>
      <c r="AF39" s="74" t="s">
        <v>42</v>
      </c>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100">
        <f>AB6</f>
        <v>14</v>
      </c>
      <c r="BH39" s="100"/>
      <c r="BI39" s="19"/>
      <c r="BJ39" s="20"/>
    </row>
    <row r="40" ht="13.5" thickTop="1"/>
    <row r="41" spans="1:35" ht="12.75">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1"/>
      <c r="AG41" s="21"/>
      <c r="AH41" s="21"/>
      <c r="AI41" s="21"/>
    </row>
    <row r="42" spans="1:33" ht="18">
      <c r="A42" s="23" t="s">
        <v>28</v>
      </c>
      <c r="F42" s="21"/>
      <c r="G42" s="21"/>
      <c r="H42" s="21"/>
      <c r="I42" s="21"/>
      <c r="J42" s="21"/>
      <c r="K42" s="21"/>
      <c r="L42" s="21"/>
      <c r="M42" s="21"/>
      <c r="N42" s="21"/>
      <c r="O42" s="21"/>
      <c r="P42" s="21"/>
      <c r="Q42" s="21"/>
      <c r="R42" s="21"/>
      <c r="Y42" s="94" t="s">
        <v>45</v>
      </c>
      <c r="Z42" s="95"/>
      <c r="AA42" s="95"/>
      <c r="AB42" s="95"/>
      <c r="AC42" s="95"/>
      <c r="AD42" s="95"/>
      <c r="AE42" s="69">
        <v>6</v>
      </c>
      <c r="AF42" s="21"/>
      <c r="AG42" s="21"/>
    </row>
    <row r="43" ht="12.75"/>
    <row r="44" spans="1:29" ht="12.75">
      <c r="A44" s="97" t="s">
        <v>10</v>
      </c>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1">
        <v>5</v>
      </c>
      <c r="AC44" s="91"/>
    </row>
    <row r="45" spans="6:18" ht="13.5" thickBot="1">
      <c r="F45" s="21"/>
      <c r="G45" s="21"/>
      <c r="H45" s="21"/>
      <c r="I45" s="21"/>
      <c r="J45" s="21"/>
      <c r="K45" s="21"/>
      <c r="L45" s="21"/>
      <c r="M45" s="21"/>
      <c r="N45" s="21"/>
      <c r="O45" s="21"/>
      <c r="P45" s="21"/>
      <c r="Q45" s="21"/>
      <c r="R45" s="21"/>
    </row>
    <row r="46" spans="1:31" ht="12.75">
      <c r="A46" s="24" t="s">
        <v>29</v>
      </c>
      <c r="B46" s="86" t="s">
        <v>12</v>
      </c>
      <c r="C46" s="86"/>
      <c r="D46" s="86"/>
      <c r="E46" s="86"/>
      <c r="F46" s="86"/>
      <c r="G46" s="86"/>
      <c r="H46" s="86"/>
      <c r="I46" s="86"/>
      <c r="J46" s="86"/>
      <c r="K46" s="86"/>
      <c r="L46" s="86"/>
      <c r="M46" s="86"/>
      <c r="N46" s="86"/>
      <c r="O46" s="86"/>
      <c r="P46" s="86"/>
      <c r="Q46" s="86"/>
      <c r="R46" s="86"/>
      <c r="S46" s="87"/>
      <c r="T46" s="26" t="s">
        <v>13</v>
      </c>
      <c r="U46" s="25" t="s">
        <v>14</v>
      </c>
      <c r="V46" s="27" t="s">
        <v>15</v>
      </c>
      <c r="W46" s="28" t="s">
        <v>13</v>
      </c>
      <c r="X46" s="29" t="s">
        <v>13</v>
      </c>
      <c r="Y46" s="30" t="s">
        <v>14</v>
      </c>
      <c r="Z46" s="31" t="s">
        <v>15</v>
      </c>
      <c r="AA46" s="32" t="s">
        <v>13</v>
      </c>
      <c r="AB46" s="33" t="s">
        <v>13</v>
      </c>
      <c r="AC46" s="34" t="s">
        <v>14</v>
      </c>
      <c r="AD46" s="35" t="s">
        <v>15</v>
      </c>
      <c r="AE46" s="36" t="s">
        <v>13</v>
      </c>
    </row>
    <row r="47" spans="1:31" ht="12.75">
      <c r="A47" s="37"/>
      <c r="B47" s="89">
        <v>11</v>
      </c>
      <c r="C47" s="89"/>
      <c r="D47" s="89">
        <v>12</v>
      </c>
      <c r="E47" s="89"/>
      <c r="F47" s="89">
        <v>13</v>
      </c>
      <c r="G47" s="89"/>
      <c r="H47" s="89">
        <v>14</v>
      </c>
      <c r="I47" s="89"/>
      <c r="J47" s="89">
        <v>15</v>
      </c>
      <c r="K47" s="89"/>
      <c r="L47" s="89">
        <v>16</v>
      </c>
      <c r="M47" s="89"/>
      <c r="N47" s="89">
        <v>17</v>
      </c>
      <c r="O47" s="89"/>
      <c r="P47" s="89">
        <v>18</v>
      </c>
      <c r="Q47" s="89"/>
      <c r="R47" s="89">
        <v>19</v>
      </c>
      <c r="S47" s="90"/>
      <c r="T47" s="40"/>
      <c r="U47" s="41"/>
      <c r="V47" s="42"/>
      <c r="W47" s="43"/>
      <c r="X47" s="44"/>
      <c r="Y47" s="45"/>
      <c r="Z47" s="45"/>
      <c r="AA47" s="46"/>
      <c r="AB47" s="47"/>
      <c r="AC47" s="48"/>
      <c r="AD47" s="48"/>
      <c r="AE47" s="49"/>
    </row>
    <row r="48" spans="1:31" ht="12.75">
      <c r="A48" s="37"/>
      <c r="B48" s="38" t="s">
        <v>16</v>
      </c>
      <c r="C48" s="38" t="s">
        <v>17</v>
      </c>
      <c r="D48" s="38" t="s">
        <v>16</v>
      </c>
      <c r="E48" s="38" t="s">
        <v>17</v>
      </c>
      <c r="F48" s="38" t="s">
        <v>16</v>
      </c>
      <c r="G48" s="38" t="s">
        <v>17</v>
      </c>
      <c r="H48" s="38" t="s">
        <v>16</v>
      </c>
      <c r="I48" s="38" t="s">
        <v>17</v>
      </c>
      <c r="J48" s="38" t="s">
        <v>16</v>
      </c>
      <c r="K48" s="38" t="s">
        <v>17</v>
      </c>
      <c r="L48" s="38" t="s">
        <v>16</v>
      </c>
      <c r="M48" s="38" t="s">
        <v>17</v>
      </c>
      <c r="N48" s="38" t="s">
        <v>16</v>
      </c>
      <c r="O48" s="38" t="s">
        <v>17</v>
      </c>
      <c r="P48" s="38" t="s">
        <v>16</v>
      </c>
      <c r="Q48" s="38" t="s">
        <v>17</v>
      </c>
      <c r="R48" s="38" t="s">
        <v>16</v>
      </c>
      <c r="S48" s="39" t="s">
        <v>17</v>
      </c>
      <c r="T48" s="40"/>
      <c r="U48" s="41"/>
      <c r="V48" s="42"/>
      <c r="W48" s="43"/>
      <c r="X48" s="83" t="s">
        <v>18</v>
      </c>
      <c r="Y48" s="84"/>
      <c r="Z48" s="84"/>
      <c r="AA48" s="85"/>
      <c r="AB48" s="80" t="s">
        <v>19</v>
      </c>
      <c r="AC48" s="81"/>
      <c r="AD48" s="81"/>
      <c r="AE48" s="82"/>
    </row>
    <row r="49" spans="1:31" ht="12.75">
      <c r="A49" s="37" t="s">
        <v>30</v>
      </c>
      <c r="B49" s="70"/>
      <c r="C49" s="70"/>
      <c r="D49" s="70"/>
      <c r="E49" s="70"/>
      <c r="F49" s="69"/>
      <c r="G49" s="69"/>
      <c r="H49" s="69">
        <v>4</v>
      </c>
      <c r="I49" s="69">
        <v>5</v>
      </c>
      <c r="J49" s="69">
        <v>3</v>
      </c>
      <c r="K49" s="69">
        <v>3</v>
      </c>
      <c r="L49" s="69">
        <v>4</v>
      </c>
      <c r="M49" s="69">
        <v>5</v>
      </c>
      <c r="N49" s="69">
        <v>4</v>
      </c>
      <c r="O49" s="69">
        <v>2</v>
      </c>
      <c r="P49" s="70"/>
      <c r="Q49" s="70"/>
      <c r="R49" s="70"/>
      <c r="S49" s="70"/>
      <c r="T49" s="37">
        <f aca="true" t="shared" si="12" ref="T49:T58">SUM(B49:S49)</f>
        <v>30</v>
      </c>
      <c r="U49" s="50">
        <f aca="true" t="shared" si="13" ref="U49:U58">T49*100/SUM($T$49:$T$58)</f>
        <v>12.658227848101266</v>
      </c>
      <c r="V49" s="51">
        <f aca="true" t="shared" si="14" ref="V49:V58">IF(U49&lt;$AB$44,T49,0)</f>
        <v>0</v>
      </c>
      <c r="W49" s="52">
        <f aca="true" t="shared" si="15" ref="W49:W58">IF(U49&lt;=$AB$44,0,T49)</f>
        <v>30</v>
      </c>
      <c r="X49" s="53">
        <f aca="true" t="shared" si="16" ref="X49:X58">B49+D49+F49+R49</f>
        <v>0</v>
      </c>
      <c r="Y49" s="54" t="e">
        <f aca="true" t="shared" si="17" ref="Y49:Y58">X49*100/SUM($X$49:$X$58)</f>
        <v>#DIV/0!</v>
      </c>
      <c r="Z49" s="55" t="e">
        <f aca="true" t="shared" si="18" ref="Z49:Z58">IF(Y49&lt;$AB$44,X49,0)</f>
        <v>#DIV/0!</v>
      </c>
      <c r="AA49" s="56" t="e">
        <f aca="true" t="shared" si="19" ref="AA49:AA58">IF(Y49&lt;=$AB$44,0,X49)</f>
        <v>#DIV/0!</v>
      </c>
      <c r="AB49" s="57">
        <f aca="true" t="shared" si="20" ref="AB49:AB58">C49+E49+G49+S49</f>
        <v>0</v>
      </c>
      <c r="AC49" s="58" t="e">
        <f aca="true" t="shared" si="21" ref="AC49:AC58">AB49*100/SUM($AB$49:$AB$58)</f>
        <v>#DIV/0!</v>
      </c>
      <c r="AD49" s="59" t="e">
        <f aca="true" t="shared" si="22" ref="AD49:AD58">IF(AC49&lt;$AB$44,AB49,0)</f>
        <v>#DIV/0!</v>
      </c>
      <c r="AE49" s="60" t="e">
        <f aca="true" t="shared" si="23" ref="AE49:AE58">IF(AC49&lt;=$AB$44,0,AB49)</f>
        <v>#DIV/0!</v>
      </c>
    </row>
    <row r="50" spans="1:31" ht="12.75">
      <c r="A50" s="37" t="s">
        <v>31</v>
      </c>
      <c r="B50" s="70"/>
      <c r="C50" s="70"/>
      <c r="D50" s="70"/>
      <c r="E50" s="70"/>
      <c r="F50" s="69"/>
      <c r="G50" s="69"/>
      <c r="H50" s="69">
        <v>7</v>
      </c>
      <c r="I50" s="69">
        <v>5</v>
      </c>
      <c r="J50" s="69">
        <v>1</v>
      </c>
      <c r="K50" s="69">
        <v>8</v>
      </c>
      <c r="L50" s="69">
        <v>2</v>
      </c>
      <c r="M50" s="69">
        <v>3</v>
      </c>
      <c r="N50" s="69">
        <v>1</v>
      </c>
      <c r="O50" s="69">
        <v>1</v>
      </c>
      <c r="P50" s="70"/>
      <c r="Q50" s="70"/>
      <c r="R50" s="70"/>
      <c r="S50" s="70"/>
      <c r="T50" s="37">
        <f t="shared" si="12"/>
        <v>28</v>
      </c>
      <c r="U50" s="50">
        <f t="shared" si="13"/>
        <v>11.814345991561181</v>
      </c>
      <c r="V50" s="51">
        <f t="shared" si="14"/>
        <v>0</v>
      </c>
      <c r="W50" s="52">
        <f t="shared" si="15"/>
        <v>28</v>
      </c>
      <c r="X50" s="53">
        <f t="shared" si="16"/>
        <v>0</v>
      </c>
      <c r="Y50" s="54" t="e">
        <f t="shared" si="17"/>
        <v>#DIV/0!</v>
      </c>
      <c r="Z50" s="55" t="e">
        <f t="shared" si="18"/>
        <v>#DIV/0!</v>
      </c>
      <c r="AA50" s="56" t="e">
        <f t="shared" si="19"/>
        <v>#DIV/0!</v>
      </c>
      <c r="AB50" s="57">
        <f t="shared" si="20"/>
        <v>0</v>
      </c>
      <c r="AC50" s="58" t="e">
        <f t="shared" si="21"/>
        <v>#DIV/0!</v>
      </c>
      <c r="AD50" s="59" t="e">
        <f t="shared" si="22"/>
        <v>#DIV/0!</v>
      </c>
      <c r="AE50" s="60" t="e">
        <f t="shared" si="23"/>
        <v>#DIV/0!</v>
      </c>
    </row>
    <row r="51" spans="1:31" ht="12.75">
      <c r="A51" s="37" t="s">
        <v>32</v>
      </c>
      <c r="B51" s="70"/>
      <c r="C51" s="70"/>
      <c r="D51" s="70"/>
      <c r="E51" s="70"/>
      <c r="F51" s="69"/>
      <c r="G51" s="69"/>
      <c r="H51" s="69">
        <v>5</v>
      </c>
      <c r="I51" s="69">
        <v>9</v>
      </c>
      <c r="J51" s="69">
        <v>12</v>
      </c>
      <c r="K51" s="69">
        <v>7</v>
      </c>
      <c r="L51" s="69">
        <v>14</v>
      </c>
      <c r="M51" s="69">
        <v>13</v>
      </c>
      <c r="N51" s="69">
        <v>7</v>
      </c>
      <c r="O51" s="69">
        <v>13</v>
      </c>
      <c r="P51" s="70"/>
      <c r="Q51" s="70"/>
      <c r="R51" s="70"/>
      <c r="S51" s="70"/>
      <c r="T51" s="37">
        <f t="shared" si="12"/>
        <v>80</v>
      </c>
      <c r="U51" s="50">
        <f t="shared" si="13"/>
        <v>33.755274261603375</v>
      </c>
      <c r="V51" s="51">
        <f t="shared" si="14"/>
        <v>0</v>
      </c>
      <c r="W51" s="52">
        <f t="shared" si="15"/>
        <v>80</v>
      </c>
      <c r="X51" s="53">
        <f t="shared" si="16"/>
        <v>0</v>
      </c>
      <c r="Y51" s="54" t="e">
        <f t="shared" si="17"/>
        <v>#DIV/0!</v>
      </c>
      <c r="Z51" s="55" t="e">
        <f t="shared" si="18"/>
        <v>#DIV/0!</v>
      </c>
      <c r="AA51" s="56" t="e">
        <f t="shared" si="19"/>
        <v>#DIV/0!</v>
      </c>
      <c r="AB51" s="57">
        <f t="shared" si="20"/>
        <v>0</v>
      </c>
      <c r="AC51" s="58" t="e">
        <f t="shared" si="21"/>
        <v>#DIV/0!</v>
      </c>
      <c r="AD51" s="59" t="e">
        <f t="shared" si="22"/>
        <v>#DIV/0!</v>
      </c>
      <c r="AE51" s="60" t="e">
        <f t="shared" si="23"/>
        <v>#DIV/0!</v>
      </c>
    </row>
    <row r="52" spans="1:31" ht="12.75">
      <c r="A52" s="37" t="s">
        <v>33</v>
      </c>
      <c r="B52" s="70"/>
      <c r="C52" s="70"/>
      <c r="D52" s="70"/>
      <c r="E52" s="70"/>
      <c r="F52" s="69"/>
      <c r="G52" s="69"/>
      <c r="H52" s="69">
        <v>1</v>
      </c>
      <c r="I52" s="69">
        <v>2</v>
      </c>
      <c r="J52" s="69">
        <v>5</v>
      </c>
      <c r="K52" s="69">
        <v>7</v>
      </c>
      <c r="L52" s="69">
        <v>2</v>
      </c>
      <c r="M52" s="69">
        <v>6</v>
      </c>
      <c r="N52" s="69">
        <v>7</v>
      </c>
      <c r="O52" s="69">
        <v>3</v>
      </c>
      <c r="P52" s="70"/>
      <c r="Q52" s="70"/>
      <c r="R52" s="70"/>
      <c r="S52" s="70"/>
      <c r="T52" s="37">
        <f t="shared" si="12"/>
        <v>33</v>
      </c>
      <c r="U52" s="50">
        <f t="shared" si="13"/>
        <v>13.924050632911392</v>
      </c>
      <c r="V52" s="51">
        <f t="shared" si="14"/>
        <v>0</v>
      </c>
      <c r="W52" s="52">
        <f t="shared" si="15"/>
        <v>33</v>
      </c>
      <c r="X52" s="53">
        <f t="shared" si="16"/>
        <v>0</v>
      </c>
      <c r="Y52" s="54" t="e">
        <f t="shared" si="17"/>
        <v>#DIV/0!</v>
      </c>
      <c r="Z52" s="55" t="e">
        <f t="shared" si="18"/>
        <v>#DIV/0!</v>
      </c>
      <c r="AA52" s="56" t="e">
        <f t="shared" si="19"/>
        <v>#DIV/0!</v>
      </c>
      <c r="AB52" s="57">
        <f t="shared" si="20"/>
        <v>0</v>
      </c>
      <c r="AC52" s="58" t="e">
        <f t="shared" si="21"/>
        <v>#DIV/0!</v>
      </c>
      <c r="AD52" s="59" t="e">
        <f t="shared" si="22"/>
        <v>#DIV/0!</v>
      </c>
      <c r="AE52" s="60" t="e">
        <f t="shared" si="23"/>
        <v>#DIV/0!</v>
      </c>
    </row>
    <row r="53" spans="1:31" ht="12.75">
      <c r="A53" s="37" t="s">
        <v>34</v>
      </c>
      <c r="B53" s="70"/>
      <c r="C53" s="70"/>
      <c r="D53" s="70"/>
      <c r="E53" s="70"/>
      <c r="F53" s="69"/>
      <c r="G53" s="69"/>
      <c r="H53" s="69">
        <v>2</v>
      </c>
      <c r="I53" s="69">
        <v>6</v>
      </c>
      <c r="J53" s="69">
        <v>3</v>
      </c>
      <c r="K53" s="69">
        <v>3</v>
      </c>
      <c r="L53" s="69">
        <v>2</v>
      </c>
      <c r="M53" s="69">
        <v>2</v>
      </c>
      <c r="N53" s="69">
        <v>7</v>
      </c>
      <c r="O53" s="69">
        <v>1</v>
      </c>
      <c r="P53" s="70"/>
      <c r="Q53" s="70"/>
      <c r="R53" s="70"/>
      <c r="S53" s="70"/>
      <c r="T53" s="37">
        <f t="shared" si="12"/>
        <v>26</v>
      </c>
      <c r="U53" s="50">
        <f t="shared" si="13"/>
        <v>10.970464135021096</v>
      </c>
      <c r="V53" s="51">
        <f t="shared" si="14"/>
        <v>0</v>
      </c>
      <c r="W53" s="52">
        <f t="shared" si="15"/>
        <v>26</v>
      </c>
      <c r="X53" s="53">
        <f t="shared" si="16"/>
        <v>0</v>
      </c>
      <c r="Y53" s="54" t="e">
        <f t="shared" si="17"/>
        <v>#DIV/0!</v>
      </c>
      <c r="Z53" s="55" t="e">
        <f t="shared" si="18"/>
        <v>#DIV/0!</v>
      </c>
      <c r="AA53" s="56" t="e">
        <f t="shared" si="19"/>
        <v>#DIV/0!</v>
      </c>
      <c r="AB53" s="57">
        <f t="shared" si="20"/>
        <v>0</v>
      </c>
      <c r="AC53" s="58" t="e">
        <f t="shared" si="21"/>
        <v>#DIV/0!</v>
      </c>
      <c r="AD53" s="59" t="e">
        <f t="shared" si="22"/>
        <v>#DIV/0!</v>
      </c>
      <c r="AE53" s="60" t="e">
        <f t="shared" si="23"/>
        <v>#DIV/0!</v>
      </c>
    </row>
    <row r="54" spans="1:31" ht="12.75">
      <c r="A54" s="37" t="s">
        <v>35</v>
      </c>
      <c r="B54" s="70"/>
      <c r="C54" s="70"/>
      <c r="D54" s="70"/>
      <c r="E54" s="70"/>
      <c r="F54" s="69"/>
      <c r="G54" s="69"/>
      <c r="H54" s="69">
        <v>1</v>
      </c>
      <c r="I54" s="69"/>
      <c r="J54" s="69"/>
      <c r="K54" s="69">
        <v>1</v>
      </c>
      <c r="L54" s="69"/>
      <c r="M54" s="69">
        <v>1</v>
      </c>
      <c r="N54" s="69">
        <v>1</v>
      </c>
      <c r="O54" s="69"/>
      <c r="P54" s="70"/>
      <c r="Q54" s="70"/>
      <c r="R54" s="70"/>
      <c r="S54" s="70"/>
      <c r="T54" s="37">
        <f t="shared" si="12"/>
        <v>4</v>
      </c>
      <c r="U54" s="50">
        <f t="shared" si="13"/>
        <v>1.6877637130801688</v>
      </c>
      <c r="V54" s="51">
        <f t="shared" si="14"/>
        <v>4</v>
      </c>
      <c r="W54" s="52">
        <f t="shared" si="15"/>
        <v>0</v>
      </c>
      <c r="X54" s="53">
        <f t="shared" si="16"/>
        <v>0</v>
      </c>
      <c r="Y54" s="54" t="e">
        <f t="shared" si="17"/>
        <v>#DIV/0!</v>
      </c>
      <c r="Z54" s="55" t="e">
        <f t="shared" si="18"/>
        <v>#DIV/0!</v>
      </c>
      <c r="AA54" s="56" t="e">
        <f t="shared" si="19"/>
        <v>#DIV/0!</v>
      </c>
      <c r="AB54" s="57">
        <f t="shared" si="20"/>
        <v>0</v>
      </c>
      <c r="AC54" s="58" t="e">
        <f t="shared" si="21"/>
        <v>#DIV/0!</v>
      </c>
      <c r="AD54" s="59" t="e">
        <f t="shared" si="22"/>
        <v>#DIV/0!</v>
      </c>
      <c r="AE54" s="60" t="e">
        <f t="shared" si="23"/>
        <v>#DIV/0!</v>
      </c>
    </row>
    <row r="55" spans="1:31" ht="12.75">
      <c r="A55" s="37" t="s">
        <v>36</v>
      </c>
      <c r="B55" s="70"/>
      <c r="C55" s="70"/>
      <c r="D55" s="70"/>
      <c r="E55" s="70"/>
      <c r="F55" s="69"/>
      <c r="G55" s="69"/>
      <c r="H55" s="69"/>
      <c r="I55" s="69"/>
      <c r="J55" s="69"/>
      <c r="K55" s="69">
        <v>1</v>
      </c>
      <c r="L55" s="69"/>
      <c r="M55" s="69"/>
      <c r="N55" s="69">
        <v>1</v>
      </c>
      <c r="O55" s="69"/>
      <c r="P55" s="70"/>
      <c r="Q55" s="70"/>
      <c r="R55" s="70"/>
      <c r="S55" s="70"/>
      <c r="T55" s="37">
        <f t="shared" si="12"/>
        <v>2</v>
      </c>
      <c r="U55" s="50">
        <f t="shared" si="13"/>
        <v>0.8438818565400844</v>
      </c>
      <c r="V55" s="51">
        <f t="shared" si="14"/>
        <v>2</v>
      </c>
      <c r="W55" s="52">
        <f t="shared" si="15"/>
        <v>0</v>
      </c>
      <c r="X55" s="53">
        <f t="shared" si="16"/>
        <v>0</v>
      </c>
      <c r="Y55" s="54" t="e">
        <f t="shared" si="17"/>
        <v>#DIV/0!</v>
      </c>
      <c r="Z55" s="55" t="e">
        <f t="shared" si="18"/>
        <v>#DIV/0!</v>
      </c>
      <c r="AA55" s="56" t="e">
        <f t="shared" si="19"/>
        <v>#DIV/0!</v>
      </c>
      <c r="AB55" s="57">
        <f t="shared" si="20"/>
        <v>0</v>
      </c>
      <c r="AC55" s="58" t="e">
        <f t="shared" si="21"/>
        <v>#DIV/0!</v>
      </c>
      <c r="AD55" s="59" t="e">
        <f t="shared" si="22"/>
        <v>#DIV/0!</v>
      </c>
      <c r="AE55" s="60" t="e">
        <f t="shared" si="23"/>
        <v>#DIV/0!</v>
      </c>
    </row>
    <row r="56" spans="1:31" ht="12.75">
      <c r="A56" s="37" t="s">
        <v>37</v>
      </c>
      <c r="B56" s="70"/>
      <c r="C56" s="70"/>
      <c r="D56" s="70"/>
      <c r="E56" s="70"/>
      <c r="F56" s="69"/>
      <c r="G56" s="69"/>
      <c r="H56" s="69"/>
      <c r="I56" s="69"/>
      <c r="J56" s="69"/>
      <c r="K56" s="69"/>
      <c r="L56" s="69"/>
      <c r="M56" s="69"/>
      <c r="N56" s="69">
        <v>1</v>
      </c>
      <c r="O56" s="69"/>
      <c r="P56" s="70"/>
      <c r="Q56" s="70"/>
      <c r="R56" s="70"/>
      <c r="S56" s="70"/>
      <c r="T56" s="37">
        <f t="shared" si="12"/>
        <v>1</v>
      </c>
      <c r="U56" s="50">
        <f t="shared" si="13"/>
        <v>0.4219409282700422</v>
      </c>
      <c r="V56" s="51">
        <f t="shared" si="14"/>
        <v>1</v>
      </c>
      <c r="W56" s="52">
        <f t="shared" si="15"/>
        <v>0</v>
      </c>
      <c r="X56" s="53">
        <f t="shared" si="16"/>
        <v>0</v>
      </c>
      <c r="Y56" s="54" t="e">
        <f t="shared" si="17"/>
        <v>#DIV/0!</v>
      </c>
      <c r="Z56" s="55" t="e">
        <f t="shared" si="18"/>
        <v>#DIV/0!</v>
      </c>
      <c r="AA56" s="56" t="e">
        <f t="shared" si="19"/>
        <v>#DIV/0!</v>
      </c>
      <c r="AB56" s="57">
        <f t="shared" si="20"/>
        <v>0</v>
      </c>
      <c r="AC56" s="58" t="e">
        <f t="shared" si="21"/>
        <v>#DIV/0!</v>
      </c>
      <c r="AD56" s="59" t="e">
        <f t="shared" si="22"/>
        <v>#DIV/0!</v>
      </c>
      <c r="AE56" s="60" t="e">
        <f t="shared" si="23"/>
        <v>#DIV/0!</v>
      </c>
    </row>
    <row r="57" spans="1:31" ht="12.75">
      <c r="A57" s="37" t="s">
        <v>38</v>
      </c>
      <c r="B57" s="70"/>
      <c r="C57" s="70"/>
      <c r="D57" s="70"/>
      <c r="E57" s="70"/>
      <c r="F57" s="69"/>
      <c r="G57" s="69"/>
      <c r="H57" s="69"/>
      <c r="I57" s="69"/>
      <c r="J57" s="69"/>
      <c r="K57" s="69"/>
      <c r="L57" s="69">
        <v>2</v>
      </c>
      <c r="M57" s="69"/>
      <c r="N57" s="69"/>
      <c r="O57" s="69"/>
      <c r="P57" s="70"/>
      <c r="Q57" s="70"/>
      <c r="R57" s="70"/>
      <c r="S57" s="70"/>
      <c r="T57" s="37">
        <f t="shared" si="12"/>
        <v>2</v>
      </c>
      <c r="U57" s="50">
        <f t="shared" si="13"/>
        <v>0.8438818565400844</v>
      </c>
      <c r="V57" s="51">
        <f t="shared" si="14"/>
        <v>2</v>
      </c>
      <c r="W57" s="52">
        <f t="shared" si="15"/>
        <v>0</v>
      </c>
      <c r="X57" s="53">
        <f t="shared" si="16"/>
        <v>0</v>
      </c>
      <c r="Y57" s="54" t="e">
        <f t="shared" si="17"/>
        <v>#DIV/0!</v>
      </c>
      <c r="Z57" s="55" t="e">
        <f t="shared" si="18"/>
        <v>#DIV/0!</v>
      </c>
      <c r="AA57" s="56" t="e">
        <f t="shared" si="19"/>
        <v>#DIV/0!</v>
      </c>
      <c r="AB57" s="57">
        <f t="shared" si="20"/>
        <v>0</v>
      </c>
      <c r="AC57" s="58" t="e">
        <f t="shared" si="21"/>
        <v>#DIV/0!</v>
      </c>
      <c r="AD57" s="59" t="e">
        <f t="shared" si="22"/>
        <v>#DIV/0!</v>
      </c>
      <c r="AE57" s="60" t="e">
        <f t="shared" si="23"/>
        <v>#DIV/0!</v>
      </c>
    </row>
    <row r="58" spans="1:31" ht="12.75">
      <c r="A58" s="37" t="s">
        <v>39</v>
      </c>
      <c r="B58" s="70"/>
      <c r="C58" s="70"/>
      <c r="D58" s="70"/>
      <c r="E58" s="70"/>
      <c r="F58" s="69"/>
      <c r="G58" s="69"/>
      <c r="H58" s="69">
        <v>4</v>
      </c>
      <c r="I58" s="69">
        <v>3</v>
      </c>
      <c r="J58" s="69">
        <v>3</v>
      </c>
      <c r="K58" s="69">
        <v>1</v>
      </c>
      <c r="L58" s="69">
        <v>3</v>
      </c>
      <c r="M58" s="69">
        <v>5</v>
      </c>
      <c r="N58" s="69">
        <v>5</v>
      </c>
      <c r="O58" s="69">
        <v>7</v>
      </c>
      <c r="P58" s="70"/>
      <c r="Q58" s="70"/>
      <c r="R58" s="70"/>
      <c r="S58" s="70"/>
      <c r="T58" s="37">
        <f t="shared" si="12"/>
        <v>31</v>
      </c>
      <c r="U58" s="50">
        <f t="shared" si="13"/>
        <v>13.080168776371307</v>
      </c>
      <c r="V58" s="51">
        <f t="shared" si="14"/>
        <v>0</v>
      </c>
      <c r="W58" s="52">
        <f t="shared" si="15"/>
        <v>31</v>
      </c>
      <c r="X58" s="53">
        <f t="shared" si="16"/>
        <v>0</v>
      </c>
      <c r="Y58" s="54" t="e">
        <f t="shared" si="17"/>
        <v>#DIV/0!</v>
      </c>
      <c r="Z58" s="55" t="e">
        <f t="shared" si="18"/>
        <v>#DIV/0!</v>
      </c>
      <c r="AA58" s="56" t="e">
        <f t="shared" si="19"/>
        <v>#DIV/0!</v>
      </c>
      <c r="AB58" s="57">
        <f t="shared" si="20"/>
        <v>0</v>
      </c>
      <c r="AC58" s="58" t="e">
        <f t="shared" si="21"/>
        <v>#DIV/0!</v>
      </c>
      <c r="AD58" s="59" t="e">
        <f t="shared" si="22"/>
        <v>#DIV/0!</v>
      </c>
      <c r="AE58" s="60" t="e">
        <f t="shared" si="23"/>
        <v>#DIV/0!</v>
      </c>
    </row>
    <row r="59" spans="1:31" ht="28.5" customHeight="1" thickBot="1">
      <c r="A59" s="61" t="s">
        <v>25</v>
      </c>
      <c r="B59" s="92" t="s">
        <v>47</v>
      </c>
      <c r="C59" s="92"/>
      <c r="D59" s="92"/>
      <c r="E59" s="92"/>
      <c r="F59" s="92"/>
      <c r="G59" s="92"/>
      <c r="H59" s="92"/>
      <c r="I59" s="92"/>
      <c r="J59" s="92"/>
      <c r="K59" s="92"/>
      <c r="L59" s="92"/>
      <c r="M59" s="92"/>
      <c r="N59" s="92"/>
      <c r="O59" s="92"/>
      <c r="P59" s="92"/>
      <c r="Q59" s="92"/>
      <c r="R59" s="92"/>
      <c r="S59" s="93"/>
      <c r="T59" s="62"/>
      <c r="U59" s="63"/>
      <c r="V59" s="63"/>
      <c r="W59" s="64">
        <f>SUM(V49:V58)</f>
        <v>9</v>
      </c>
      <c r="X59" s="65"/>
      <c r="Y59" s="66"/>
      <c r="Z59" s="66"/>
      <c r="AA59" s="64" t="e">
        <f>SUM(Z49:Z58)</f>
        <v>#DIV/0!</v>
      </c>
      <c r="AB59" s="65"/>
      <c r="AC59" s="66"/>
      <c r="AD59" s="66"/>
      <c r="AE59" s="64" t="e">
        <f>SUM(AD49:AD58)</f>
        <v>#DIV/0!</v>
      </c>
    </row>
    <row r="60" spans="1:31" ht="12.75">
      <c r="A60" s="3"/>
      <c r="B60" s="3"/>
      <c r="C60" s="3"/>
      <c r="D60" s="3"/>
      <c r="E60" s="3"/>
      <c r="F60" s="3"/>
      <c r="G60" s="3"/>
      <c r="H60" s="3"/>
      <c r="I60" s="3"/>
      <c r="J60" s="3"/>
      <c r="K60" s="3"/>
      <c r="L60" s="3"/>
      <c r="M60" s="3"/>
      <c r="N60" s="3"/>
      <c r="O60" s="3"/>
      <c r="P60" s="3"/>
      <c r="Q60" s="3"/>
      <c r="R60" s="3"/>
      <c r="S60" s="3"/>
      <c r="T60" s="3"/>
      <c r="U60" s="3"/>
      <c r="V60" s="67"/>
      <c r="W60" s="67"/>
      <c r="X60" s="67"/>
      <c r="Y60" s="67"/>
      <c r="Z60" s="67"/>
      <c r="AA60" s="67"/>
      <c r="AB60" s="67"/>
      <c r="AC60" s="67"/>
      <c r="AD60" s="67"/>
      <c r="AE60" s="14"/>
    </row>
    <row r="61" spans="1:6" ht="12.75">
      <c r="A61" s="17" t="s">
        <v>27</v>
      </c>
      <c r="E61" s="88" t="str">
        <f>IF(SUM(B49:S58)+AE42=AB5,"JA","NEIN")</f>
        <v>JA</v>
      </c>
      <c r="F61" s="88"/>
    </row>
    <row r="63" ht="12.75"/>
    <row r="64" ht="12.75"/>
    <row r="65" ht="12.75"/>
    <row r="66" ht="12.75"/>
    <row r="67" ht="12.75"/>
    <row r="68" ht="12.75"/>
    <row r="69" ht="12.75"/>
    <row r="70" ht="12.75"/>
    <row r="71" ht="12.75"/>
    <row r="72" ht="12.75"/>
    <row r="73" ht="12.75"/>
    <row r="74" ht="12.75"/>
    <row r="75" ht="12.75"/>
  </sheetData>
  <sheetProtection password="C9E5" sheet="1" scenarios="1" formatColumns="0" formatRows="0" insertColumns="0" insertRows="0"/>
  <mergeCells count="70">
    <mergeCell ref="AZ38:BF38"/>
    <mergeCell ref="BG38:BH38"/>
    <mergeCell ref="A39:AA39"/>
    <mergeCell ref="AB39:AC39"/>
    <mergeCell ref="AF39:BF39"/>
    <mergeCell ref="BG39:BH39"/>
    <mergeCell ref="AG35:AK35"/>
    <mergeCell ref="B36:F36"/>
    <mergeCell ref="AG36:AK36"/>
    <mergeCell ref="B37:F37"/>
    <mergeCell ref="AG37:AK37"/>
    <mergeCell ref="BG6:BH6"/>
    <mergeCell ref="B34:F34"/>
    <mergeCell ref="V34:AB34"/>
    <mergeCell ref="AG34:AK34"/>
    <mergeCell ref="BA34:BG34"/>
    <mergeCell ref="AB6:AC6"/>
    <mergeCell ref="AF6:BF6"/>
    <mergeCell ref="BA1:BG1"/>
    <mergeCell ref="AG2:AK2"/>
    <mergeCell ref="AG3:AK3"/>
    <mergeCell ref="U5:AA5"/>
    <mergeCell ref="AB5:AC5"/>
    <mergeCell ref="AG4:AK4"/>
    <mergeCell ref="AZ5:BF5"/>
    <mergeCell ref="BG5:BH5"/>
    <mergeCell ref="AG1:AK1"/>
    <mergeCell ref="Y42:AD42"/>
    <mergeCell ref="B4:F4"/>
    <mergeCell ref="B35:F35"/>
    <mergeCell ref="U38:AA38"/>
    <mergeCell ref="AB38:AC38"/>
    <mergeCell ref="AB11:AC11"/>
    <mergeCell ref="N14:O14"/>
    <mergeCell ref="P14:Q14"/>
    <mergeCell ref="Y9:AD9"/>
    <mergeCell ref="B1:F1"/>
    <mergeCell ref="B2:F2"/>
    <mergeCell ref="B3:F3"/>
    <mergeCell ref="V1:AB1"/>
    <mergeCell ref="E61:F61"/>
    <mergeCell ref="A6:AA6"/>
    <mergeCell ref="X48:AA48"/>
    <mergeCell ref="B22:S22"/>
    <mergeCell ref="B59:S59"/>
    <mergeCell ref="J47:K47"/>
    <mergeCell ref="L47:M47"/>
    <mergeCell ref="N47:O47"/>
    <mergeCell ref="P47:Q47"/>
    <mergeCell ref="L14:M14"/>
    <mergeCell ref="AB48:AE48"/>
    <mergeCell ref="X15:AA15"/>
    <mergeCell ref="AB15:AE15"/>
    <mergeCell ref="B47:C47"/>
    <mergeCell ref="D47:E47"/>
    <mergeCell ref="F47:G47"/>
    <mergeCell ref="R47:S47"/>
    <mergeCell ref="B46:S46"/>
    <mergeCell ref="E24:F24"/>
    <mergeCell ref="H47:I47"/>
    <mergeCell ref="AB44:AC44"/>
    <mergeCell ref="A11:AA11"/>
    <mergeCell ref="A44:AA44"/>
    <mergeCell ref="B14:C14"/>
    <mergeCell ref="D14:E14"/>
    <mergeCell ref="F14:G14"/>
    <mergeCell ref="R14:S14"/>
    <mergeCell ref="B13:S13"/>
    <mergeCell ref="H14:I14"/>
    <mergeCell ref="J14:K14"/>
  </mergeCells>
  <printOptions/>
  <pageMargins left="0.75" right="0.47" top="1" bottom="1" header="0.4921259845" footer="0.4921259845"/>
  <pageSetup orientation="landscape" paperSize="9" r:id="rId4"/>
  <headerFooter alignWithMargins="0">
    <oddHeader>&amp;C&amp;"Arial,Fett"ERGEBNISSE U18-BUNDESTAGSWAHL AM 18.09.2009&amp;"Arial,Standard" im Wahlkreis 195 - Greiz / Altenburger Land</oddHeader>
    <oddFooter>&amp;L&amp;"Arial,Fett"&amp;12U18-Wahllokal Nr. 275&amp;"Arial,Standard"&amp;10
&amp;"Arial,Fett Kursiv"Jugendfeuerwehr Mohlsdorf&amp;RErstellung: Jugendfeuerwehr Mohlsdorf
Zur Nutzung in den Schulen freigegeben.</oddFooter>
  </headerFooter>
  <drawing r:id="rId3"/>
  <legacyDrawing r:id="rId2"/>
</worksheet>
</file>

<file path=xl/worksheets/sheet6.xml><?xml version="1.0" encoding="utf-8"?>
<worksheet xmlns="http://schemas.openxmlformats.org/spreadsheetml/2006/main" xmlns:r="http://schemas.openxmlformats.org/officeDocument/2006/relationships">
  <dimension ref="A1:BJ62"/>
  <sheetViews>
    <sheetView tabSelected="1" zoomScale="85" zoomScaleNormal="85" workbookViewId="0" topLeftCell="F31">
      <selection activeCell="AB6" sqref="AB6:AC6"/>
    </sheetView>
  </sheetViews>
  <sheetFormatPr defaultColWidth="11.421875" defaultRowHeight="12.75"/>
  <cols>
    <col min="1" max="1" width="15.28125" style="17" customWidth="1"/>
    <col min="2" max="27" width="3.7109375" style="17" customWidth="1"/>
    <col min="28" max="28" width="4.57421875" style="17" bestFit="1" customWidth="1"/>
    <col min="29" max="31" width="3.7109375" style="17" customWidth="1"/>
    <col min="32" max="32" width="13.7109375" style="17" bestFit="1" customWidth="1"/>
    <col min="33" max="58" width="3.7109375" style="17" customWidth="1"/>
    <col min="59" max="59" width="4.140625" style="17" bestFit="1" customWidth="1"/>
    <col min="60" max="89" width="3.7109375" style="17" customWidth="1"/>
    <col min="90" max="16384" width="11.421875" style="17" customWidth="1"/>
  </cols>
  <sheetData>
    <row r="1" spans="1:62" s="12" customFormat="1" ht="16.5" thickTop="1">
      <c r="A1" s="6" t="s">
        <v>0</v>
      </c>
      <c r="B1" s="78" t="s">
        <v>1</v>
      </c>
      <c r="C1" s="78"/>
      <c r="D1" s="78"/>
      <c r="E1" s="78"/>
      <c r="F1" s="78"/>
      <c r="G1" s="7"/>
      <c r="H1" s="7"/>
      <c r="I1" s="7"/>
      <c r="J1" s="7"/>
      <c r="K1" s="7"/>
      <c r="L1" s="7"/>
      <c r="M1" s="7"/>
      <c r="N1" s="7"/>
      <c r="O1" s="7"/>
      <c r="P1" s="7"/>
      <c r="Q1" s="7"/>
      <c r="R1" s="7"/>
      <c r="S1" s="8"/>
      <c r="T1" s="8"/>
      <c r="U1" s="8"/>
      <c r="V1" s="98" t="s">
        <v>41</v>
      </c>
      <c r="W1" s="98"/>
      <c r="X1" s="98"/>
      <c r="Y1" s="98"/>
      <c r="Z1" s="98"/>
      <c r="AA1" s="98"/>
      <c r="AB1" s="98"/>
      <c r="AC1" s="8"/>
      <c r="AD1" s="8"/>
      <c r="AE1" s="11"/>
      <c r="AF1" s="6" t="s">
        <v>0</v>
      </c>
      <c r="AG1" s="78" t="s">
        <v>1</v>
      </c>
      <c r="AH1" s="78"/>
      <c r="AI1" s="78"/>
      <c r="AJ1" s="78"/>
      <c r="AK1" s="78"/>
      <c r="AL1" s="7"/>
      <c r="AM1" s="7"/>
      <c r="AN1" s="7"/>
      <c r="AO1" s="7"/>
      <c r="AP1" s="7"/>
      <c r="AQ1" s="7"/>
      <c r="AR1" s="7"/>
      <c r="AS1" s="7"/>
      <c r="AT1" s="7"/>
      <c r="AU1" s="7"/>
      <c r="AV1" s="7"/>
      <c r="AW1" s="7"/>
      <c r="AX1" s="8"/>
      <c r="AY1" s="8"/>
      <c r="AZ1" s="8"/>
      <c r="BA1" s="98" t="s">
        <v>41</v>
      </c>
      <c r="BB1" s="98"/>
      <c r="BC1" s="98"/>
      <c r="BD1" s="98"/>
      <c r="BE1" s="98"/>
      <c r="BF1" s="98"/>
      <c r="BG1" s="98"/>
      <c r="BH1" s="8"/>
      <c r="BI1" s="8"/>
      <c r="BJ1" s="11"/>
    </row>
    <row r="2" spans="1:62" ht="12.75" customHeight="1">
      <c r="A2" s="13" t="s">
        <v>2</v>
      </c>
      <c r="B2" s="79" t="s">
        <v>3</v>
      </c>
      <c r="C2" s="79"/>
      <c r="D2" s="79"/>
      <c r="E2" s="79"/>
      <c r="F2" s="79"/>
      <c r="G2" s="1"/>
      <c r="H2" s="1"/>
      <c r="I2" s="1"/>
      <c r="J2" s="1"/>
      <c r="K2" s="1"/>
      <c r="L2" s="1"/>
      <c r="M2" s="1"/>
      <c r="N2" s="1"/>
      <c r="O2" s="1"/>
      <c r="P2" s="1"/>
      <c r="Q2" s="1"/>
      <c r="R2" s="1"/>
      <c r="S2" s="14"/>
      <c r="T2" s="14"/>
      <c r="U2" s="14"/>
      <c r="V2" s="14"/>
      <c r="W2" s="14"/>
      <c r="X2" s="14"/>
      <c r="Y2" s="14"/>
      <c r="Z2" s="14"/>
      <c r="AA2" s="15" t="s">
        <v>4</v>
      </c>
      <c r="AB2" s="5">
        <v>276</v>
      </c>
      <c r="AC2" s="3"/>
      <c r="AD2" s="3"/>
      <c r="AE2" s="16"/>
      <c r="AF2" s="13" t="s">
        <v>2</v>
      </c>
      <c r="AG2" s="79" t="s">
        <v>3</v>
      </c>
      <c r="AH2" s="79"/>
      <c r="AI2" s="79"/>
      <c r="AJ2" s="79"/>
      <c r="AK2" s="79"/>
      <c r="AL2" s="1"/>
      <c r="AM2" s="1"/>
      <c r="AN2" s="1"/>
      <c r="AO2" s="1"/>
      <c r="AP2" s="1"/>
      <c r="AQ2" s="1"/>
      <c r="AR2" s="1"/>
      <c r="AS2" s="1"/>
      <c r="AT2" s="1"/>
      <c r="AU2" s="1"/>
      <c r="AV2" s="1"/>
      <c r="AW2" s="1"/>
      <c r="AX2" s="14"/>
      <c r="AY2" s="14"/>
      <c r="AZ2" s="14"/>
      <c r="BA2" s="14"/>
      <c r="BB2" s="14"/>
      <c r="BC2" s="14"/>
      <c r="BD2" s="14"/>
      <c r="BE2" s="14"/>
      <c r="BF2" s="15" t="s">
        <v>4</v>
      </c>
      <c r="BG2" s="5">
        <f>AB2</f>
        <v>276</v>
      </c>
      <c r="BH2" s="3"/>
      <c r="BI2" s="3"/>
      <c r="BJ2" s="16"/>
    </row>
    <row r="3" spans="1:62" ht="12.75" customHeight="1">
      <c r="A3" s="13" t="s">
        <v>5</v>
      </c>
      <c r="B3" s="77" t="s">
        <v>6</v>
      </c>
      <c r="C3" s="77"/>
      <c r="D3" s="77"/>
      <c r="E3" s="77"/>
      <c r="F3" s="77"/>
      <c r="G3" s="3"/>
      <c r="H3" s="3"/>
      <c r="I3" s="3"/>
      <c r="J3" s="3"/>
      <c r="K3" s="3"/>
      <c r="L3" s="3"/>
      <c r="M3" s="3"/>
      <c r="N3" s="3"/>
      <c r="O3" s="3"/>
      <c r="P3" s="3"/>
      <c r="Q3" s="3"/>
      <c r="R3" s="3"/>
      <c r="S3" s="14"/>
      <c r="T3" s="14"/>
      <c r="U3" s="14"/>
      <c r="V3" s="14"/>
      <c r="W3" s="14"/>
      <c r="X3" s="14"/>
      <c r="Y3" s="14"/>
      <c r="Z3" s="14"/>
      <c r="AA3" s="14"/>
      <c r="AB3" s="14"/>
      <c r="AC3" s="14"/>
      <c r="AD3" s="14"/>
      <c r="AE3" s="16"/>
      <c r="AF3" s="13" t="s">
        <v>5</v>
      </c>
      <c r="AG3" s="77" t="s">
        <v>6</v>
      </c>
      <c r="AH3" s="77"/>
      <c r="AI3" s="77"/>
      <c r="AJ3" s="77"/>
      <c r="AK3" s="77"/>
      <c r="AL3" s="3"/>
      <c r="AM3" s="3"/>
      <c r="AN3" s="3"/>
      <c r="AO3" s="3"/>
      <c r="AP3" s="3"/>
      <c r="AQ3" s="3"/>
      <c r="AR3" s="3"/>
      <c r="AS3" s="3"/>
      <c r="AT3" s="3"/>
      <c r="AU3" s="3"/>
      <c r="AV3" s="3"/>
      <c r="AW3" s="3"/>
      <c r="AX3" s="14"/>
      <c r="AY3" s="14"/>
      <c r="AZ3" s="14"/>
      <c r="BA3" s="14"/>
      <c r="BB3" s="14"/>
      <c r="BC3" s="14"/>
      <c r="BD3" s="14"/>
      <c r="BE3" s="14"/>
      <c r="BF3" s="14"/>
      <c r="BG3" s="14"/>
      <c r="BH3" s="14"/>
      <c r="BI3" s="14"/>
      <c r="BJ3" s="16"/>
    </row>
    <row r="4" spans="1:62" ht="12.75" customHeight="1">
      <c r="A4" s="68" t="s">
        <v>43</v>
      </c>
      <c r="B4" s="76">
        <v>1</v>
      </c>
      <c r="C4" s="76"/>
      <c r="D4" s="76"/>
      <c r="E4" s="76"/>
      <c r="F4" s="76"/>
      <c r="G4" s="3"/>
      <c r="H4" s="3"/>
      <c r="I4" s="3"/>
      <c r="J4" s="3"/>
      <c r="K4" s="3"/>
      <c r="L4" s="3"/>
      <c r="M4" s="3"/>
      <c r="N4" s="3"/>
      <c r="O4" s="3"/>
      <c r="P4" s="3"/>
      <c r="Q4" s="3"/>
      <c r="R4" s="3"/>
      <c r="S4" s="14"/>
      <c r="T4" s="14"/>
      <c r="U4" s="14"/>
      <c r="V4" s="14"/>
      <c r="W4" s="14"/>
      <c r="X4" s="14"/>
      <c r="Y4" s="14"/>
      <c r="Z4" s="14"/>
      <c r="AA4" s="14"/>
      <c r="AB4" s="3"/>
      <c r="AC4" s="14"/>
      <c r="AD4" s="14"/>
      <c r="AE4" s="16"/>
      <c r="AF4" s="68" t="s">
        <v>43</v>
      </c>
      <c r="AG4" s="76">
        <v>3</v>
      </c>
      <c r="AH4" s="76"/>
      <c r="AI4" s="76"/>
      <c r="AJ4" s="76"/>
      <c r="AK4" s="76"/>
      <c r="AL4" s="3"/>
      <c r="AM4" s="3"/>
      <c r="AN4" s="3"/>
      <c r="AO4" s="3"/>
      <c r="AP4" s="3"/>
      <c r="AQ4" s="3"/>
      <c r="AR4" s="3"/>
      <c r="AS4" s="3"/>
      <c r="AT4" s="3"/>
      <c r="AU4" s="3"/>
      <c r="AV4" s="3"/>
      <c r="AW4" s="3"/>
      <c r="AX4" s="14"/>
      <c r="AY4" s="14"/>
      <c r="AZ4" s="14"/>
      <c r="BA4" s="14"/>
      <c r="BB4" s="14"/>
      <c r="BC4" s="14"/>
      <c r="BD4" s="14"/>
      <c r="BE4" s="14"/>
      <c r="BF4" s="14"/>
      <c r="BG4" s="3"/>
      <c r="BH4" s="14"/>
      <c r="BI4" s="14"/>
      <c r="BJ4" s="16"/>
    </row>
    <row r="5" spans="1:62" ht="12.75">
      <c r="A5" s="13"/>
      <c r="B5" s="14"/>
      <c r="C5" s="14"/>
      <c r="D5" s="14"/>
      <c r="E5" s="14"/>
      <c r="F5" s="14"/>
      <c r="G5" s="14"/>
      <c r="H5" s="14"/>
      <c r="I5" s="14"/>
      <c r="J5" s="14"/>
      <c r="K5" s="14"/>
      <c r="L5" s="14"/>
      <c r="M5" s="14"/>
      <c r="N5" s="14"/>
      <c r="O5" s="14"/>
      <c r="P5" s="14"/>
      <c r="Q5" s="14"/>
      <c r="R5" s="14"/>
      <c r="S5" s="14"/>
      <c r="T5" s="14"/>
      <c r="U5" s="77" t="s">
        <v>7</v>
      </c>
      <c r="V5" s="77"/>
      <c r="W5" s="77"/>
      <c r="X5" s="77"/>
      <c r="Y5" s="77"/>
      <c r="Z5" s="77"/>
      <c r="AA5" s="77"/>
      <c r="AB5" s="99">
        <v>262</v>
      </c>
      <c r="AC5" s="99"/>
      <c r="AD5" s="14"/>
      <c r="AE5" s="16"/>
      <c r="AF5" s="13"/>
      <c r="AG5" s="14"/>
      <c r="AH5" s="14"/>
      <c r="AI5" s="14"/>
      <c r="AJ5" s="14"/>
      <c r="AK5" s="14"/>
      <c r="AL5" s="14"/>
      <c r="AM5" s="14"/>
      <c r="AN5" s="14"/>
      <c r="AO5" s="14"/>
      <c r="AP5" s="14"/>
      <c r="AQ5" s="14"/>
      <c r="AR5" s="14"/>
      <c r="AS5" s="14"/>
      <c r="AT5" s="14"/>
      <c r="AU5" s="14"/>
      <c r="AV5" s="14"/>
      <c r="AW5" s="14"/>
      <c r="AX5" s="14"/>
      <c r="AY5" s="14"/>
      <c r="AZ5" s="77" t="s">
        <v>7</v>
      </c>
      <c r="BA5" s="77"/>
      <c r="BB5" s="77"/>
      <c r="BC5" s="77"/>
      <c r="BD5" s="77"/>
      <c r="BE5" s="77"/>
      <c r="BF5" s="77"/>
      <c r="BG5" s="99">
        <f>AB5</f>
        <v>262</v>
      </c>
      <c r="BH5" s="99"/>
      <c r="BI5" s="14"/>
      <c r="BJ5" s="16"/>
    </row>
    <row r="6" spans="1:62" ht="13.5" thickBot="1">
      <c r="A6" s="74" t="s">
        <v>42</v>
      </c>
      <c r="B6" s="75"/>
      <c r="C6" s="75"/>
      <c r="D6" s="75"/>
      <c r="E6" s="75"/>
      <c r="F6" s="75"/>
      <c r="G6" s="75"/>
      <c r="H6" s="75"/>
      <c r="I6" s="75"/>
      <c r="J6" s="75"/>
      <c r="K6" s="75"/>
      <c r="L6" s="75"/>
      <c r="M6" s="75"/>
      <c r="N6" s="75"/>
      <c r="O6" s="75"/>
      <c r="P6" s="75"/>
      <c r="Q6" s="75"/>
      <c r="R6" s="75"/>
      <c r="S6" s="75"/>
      <c r="T6" s="75"/>
      <c r="U6" s="75"/>
      <c r="V6" s="75"/>
      <c r="W6" s="75"/>
      <c r="X6" s="75"/>
      <c r="Y6" s="75"/>
      <c r="Z6" s="75"/>
      <c r="AA6" s="75"/>
      <c r="AB6" s="100">
        <f>$AB$2-$AB$5</f>
        <v>14</v>
      </c>
      <c r="AC6" s="100"/>
      <c r="AD6" s="19"/>
      <c r="AE6" s="20"/>
      <c r="AF6" s="74" t="s">
        <v>42</v>
      </c>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100">
        <f>AB6</f>
        <v>14</v>
      </c>
      <c r="BH6" s="100"/>
      <c r="BI6" s="19"/>
      <c r="BJ6" s="20"/>
    </row>
    <row r="7" spans="6:18" ht="13.5" thickTop="1">
      <c r="F7" s="21"/>
      <c r="G7" s="21"/>
      <c r="H7" s="21"/>
      <c r="I7" s="21"/>
      <c r="J7" s="21"/>
      <c r="K7" s="21"/>
      <c r="L7" s="21"/>
      <c r="M7" s="21"/>
      <c r="N7" s="21"/>
      <c r="O7" s="21"/>
      <c r="P7" s="21"/>
      <c r="Q7" s="21"/>
      <c r="R7" s="21"/>
    </row>
    <row r="8" spans="1:35" ht="12.75">
      <c r="A8" s="22"/>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1"/>
      <c r="AG8" s="21"/>
      <c r="AH8" s="21"/>
      <c r="AI8" s="21"/>
    </row>
    <row r="9" spans="1:31" ht="18">
      <c r="A9" s="23" t="s">
        <v>9</v>
      </c>
      <c r="F9" s="21"/>
      <c r="G9" s="21"/>
      <c r="H9" s="21"/>
      <c r="I9" s="21"/>
      <c r="J9" s="21"/>
      <c r="K9" s="21"/>
      <c r="L9" s="21"/>
      <c r="M9" s="21"/>
      <c r="N9" s="21"/>
      <c r="O9" s="21"/>
      <c r="P9" s="21"/>
      <c r="Q9" s="21"/>
      <c r="R9" s="21"/>
      <c r="Y9" s="94" t="s">
        <v>44</v>
      </c>
      <c r="Z9" s="95"/>
      <c r="AA9" s="95"/>
      <c r="AB9" s="95"/>
      <c r="AC9" s="95"/>
      <c r="AD9" s="95"/>
      <c r="AE9" s="71">
        <v>6</v>
      </c>
    </row>
    <row r="10" ht="12.75"/>
    <row r="11" spans="1:29" ht="12.75">
      <c r="A11" s="97" t="s">
        <v>10</v>
      </c>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1">
        <v>2.5</v>
      </c>
      <c r="AC11" s="91"/>
    </row>
    <row r="12" spans="6:18" ht="13.5" thickBot="1">
      <c r="F12" s="21"/>
      <c r="G12" s="21"/>
      <c r="H12" s="21"/>
      <c r="I12" s="21"/>
      <c r="J12" s="21"/>
      <c r="K12" s="21"/>
      <c r="L12" s="21"/>
      <c r="M12" s="21"/>
      <c r="N12" s="21"/>
      <c r="O12" s="21"/>
      <c r="P12" s="21"/>
      <c r="Q12" s="21"/>
      <c r="R12" s="21"/>
    </row>
    <row r="13" spans="1:31" ht="12.75">
      <c r="A13" s="24" t="s">
        <v>11</v>
      </c>
      <c r="B13" s="86" t="s">
        <v>12</v>
      </c>
      <c r="C13" s="86"/>
      <c r="D13" s="86"/>
      <c r="E13" s="86"/>
      <c r="F13" s="86"/>
      <c r="G13" s="86"/>
      <c r="H13" s="86"/>
      <c r="I13" s="86"/>
      <c r="J13" s="86"/>
      <c r="K13" s="86"/>
      <c r="L13" s="86"/>
      <c r="M13" s="86"/>
      <c r="N13" s="86"/>
      <c r="O13" s="86"/>
      <c r="P13" s="86"/>
      <c r="Q13" s="86"/>
      <c r="R13" s="86"/>
      <c r="S13" s="87"/>
      <c r="T13" s="26" t="s">
        <v>13</v>
      </c>
      <c r="U13" s="25" t="s">
        <v>14</v>
      </c>
      <c r="V13" s="27" t="s">
        <v>15</v>
      </c>
      <c r="W13" s="28" t="s">
        <v>13</v>
      </c>
      <c r="X13" s="29" t="s">
        <v>13</v>
      </c>
      <c r="Y13" s="30" t="s">
        <v>14</v>
      </c>
      <c r="Z13" s="31" t="s">
        <v>15</v>
      </c>
      <c r="AA13" s="32" t="s">
        <v>13</v>
      </c>
      <c r="AB13" s="33" t="s">
        <v>13</v>
      </c>
      <c r="AC13" s="34" t="s">
        <v>14</v>
      </c>
      <c r="AD13" s="35" t="s">
        <v>15</v>
      </c>
      <c r="AE13" s="36" t="s">
        <v>13</v>
      </c>
    </row>
    <row r="14" spans="1:31" ht="12.75">
      <c r="A14" s="37"/>
      <c r="B14" s="89">
        <v>11</v>
      </c>
      <c r="C14" s="89"/>
      <c r="D14" s="89">
        <v>12</v>
      </c>
      <c r="E14" s="89"/>
      <c r="F14" s="89">
        <v>13</v>
      </c>
      <c r="G14" s="89"/>
      <c r="H14" s="89">
        <v>14</v>
      </c>
      <c r="I14" s="89"/>
      <c r="J14" s="89">
        <v>15</v>
      </c>
      <c r="K14" s="89"/>
      <c r="L14" s="89">
        <v>16</v>
      </c>
      <c r="M14" s="89"/>
      <c r="N14" s="89">
        <v>17</v>
      </c>
      <c r="O14" s="89"/>
      <c r="P14" s="89">
        <v>18</v>
      </c>
      <c r="Q14" s="89"/>
      <c r="R14" s="89">
        <v>19</v>
      </c>
      <c r="S14" s="90"/>
      <c r="T14" s="40"/>
      <c r="U14" s="41"/>
      <c r="V14" s="42"/>
      <c r="W14" s="43"/>
      <c r="X14" s="44"/>
      <c r="Y14" s="45"/>
      <c r="Z14" s="45"/>
      <c r="AA14" s="46"/>
      <c r="AB14" s="47"/>
      <c r="AC14" s="48"/>
      <c r="AD14" s="48"/>
      <c r="AE14" s="49"/>
    </row>
    <row r="15" spans="1:31" ht="12.75">
      <c r="A15" s="37"/>
      <c r="B15" s="38" t="s">
        <v>16</v>
      </c>
      <c r="C15" s="38" t="s">
        <v>17</v>
      </c>
      <c r="D15" s="38" t="s">
        <v>16</v>
      </c>
      <c r="E15" s="38" t="s">
        <v>17</v>
      </c>
      <c r="F15" s="38" t="s">
        <v>16</v>
      </c>
      <c r="G15" s="38" t="s">
        <v>17</v>
      </c>
      <c r="H15" s="38" t="s">
        <v>16</v>
      </c>
      <c r="I15" s="38" t="s">
        <v>17</v>
      </c>
      <c r="J15" s="38" t="s">
        <v>16</v>
      </c>
      <c r="K15" s="38" t="s">
        <v>17</v>
      </c>
      <c r="L15" s="38" t="s">
        <v>16</v>
      </c>
      <c r="M15" s="38" t="s">
        <v>17</v>
      </c>
      <c r="N15" s="38" t="s">
        <v>16</v>
      </c>
      <c r="O15" s="38" t="s">
        <v>17</v>
      </c>
      <c r="P15" s="38" t="s">
        <v>16</v>
      </c>
      <c r="Q15" s="38" t="s">
        <v>17</v>
      </c>
      <c r="R15" s="38" t="s">
        <v>16</v>
      </c>
      <c r="S15" s="39" t="s">
        <v>17</v>
      </c>
      <c r="T15" s="40"/>
      <c r="U15" s="41"/>
      <c r="V15" s="42"/>
      <c r="W15" s="43"/>
      <c r="X15" s="83" t="s">
        <v>18</v>
      </c>
      <c r="Y15" s="84"/>
      <c r="Z15" s="84"/>
      <c r="AA15" s="85"/>
      <c r="AB15" s="80" t="s">
        <v>19</v>
      </c>
      <c r="AC15" s="81"/>
      <c r="AD15" s="81"/>
      <c r="AE15" s="82"/>
    </row>
    <row r="16" spans="1:31" ht="12.75">
      <c r="A16" s="37" t="s">
        <v>20</v>
      </c>
      <c r="B16" s="70"/>
      <c r="C16" s="70"/>
      <c r="D16" s="70"/>
      <c r="E16" s="70"/>
      <c r="F16" s="69"/>
      <c r="G16" s="69"/>
      <c r="H16" s="69">
        <v>6</v>
      </c>
      <c r="I16" s="69">
        <v>12</v>
      </c>
      <c r="J16" s="69">
        <v>3</v>
      </c>
      <c r="K16" s="69">
        <v>8</v>
      </c>
      <c r="L16" s="69">
        <v>7</v>
      </c>
      <c r="M16" s="69">
        <v>5</v>
      </c>
      <c r="N16" s="69">
        <v>6</v>
      </c>
      <c r="O16" s="69">
        <v>2</v>
      </c>
      <c r="P16" s="69"/>
      <c r="Q16" s="69">
        <v>2</v>
      </c>
      <c r="R16" s="69"/>
      <c r="S16" s="69"/>
      <c r="T16" s="37">
        <f aca="true" t="shared" si="0" ref="T16:T21">SUM(B16:S16)</f>
        <v>51</v>
      </c>
      <c r="U16" s="50">
        <f aca="true" t="shared" si="1" ref="U16:U21">T16*100/SUM($T$16:$T$21)</f>
        <v>19.921875</v>
      </c>
      <c r="V16" s="51">
        <f aca="true" t="shared" si="2" ref="V16:V21">IF(U16&lt;$AB$11,T16,0)</f>
        <v>0</v>
      </c>
      <c r="W16" s="52">
        <f aca="true" t="shared" si="3" ref="W16:W21">IF(U16&lt;=$AB$11,0,T16)</f>
        <v>51</v>
      </c>
      <c r="X16" s="53">
        <f aca="true" t="shared" si="4" ref="X16:X21">B16+D16+F16+R16+H16+J16+L16+N16+P16</f>
        <v>22</v>
      </c>
      <c r="Y16" s="54">
        <f aca="true" t="shared" si="5" ref="Y16:Y21">X16*100/SUM($X$16:$X$21)</f>
        <v>17.46031746031746</v>
      </c>
      <c r="Z16" s="55">
        <f aca="true" t="shared" si="6" ref="Z16:Z21">IF(Y16&lt;$AB$11,X16,0)</f>
        <v>0</v>
      </c>
      <c r="AA16" s="56">
        <f aca="true" t="shared" si="7" ref="AA16:AA21">IF(Y16&lt;=$AB$11,0,X16)</f>
        <v>22</v>
      </c>
      <c r="AB16" s="57">
        <f aca="true" t="shared" si="8" ref="AB16:AB21">C16+E16+G16+S16+I16+K16+M16+O16+Q16</f>
        <v>29</v>
      </c>
      <c r="AC16" s="58">
        <f aca="true" t="shared" si="9" ref="AC16:AC21">AB16*100/SUM($AB$16:$AB$21)</f>
        <v>22.307692307692307</v>
      </c>
      <c r="AD16" s="59">
        <f aca="true" t="shared" si="10" ref="AD16:AD21">IF(AC16&lt;$AB$11,AB16,0)</f>
        <v>0</v>
      </c>
      <c r="AE16" s="60">
        <f aca="true" t="shared" si="11" ref="AE16:AE21">IF(AC16&lt;=$AB$11,0,AB16)</f>
        <v>29</v>
      </c>
    </row>
    <row r="17" spans="1:31" ht="12.75">
      <c r="A17" s="37" t="s">
        <v>21</v>
      </c>
      <c r="B17" s="70"/>
      <c r="C17" s="70"/>
      <c r="D17" s="70"/>
      <c r="E17" s="70"/>
      <c r="F17" s="69"/>
      <c r="G17" s="69"/>
      <c r="H17" s="69">
        <v>8</v>
      </c>
      <c r="I17" s="69">
        <v>7</v>
      </c>
      <c r="J17" s="69">
        <v>3</v>
      </c>
      <c r="K17" s="69">
        <v>6</v>
      </c>
      <c r="L17" s="69">
        <v>2</v>
      </c>
      <c r="M17" s="69">
        <v>3</v>
      </c>
      <c r="N17" s="69">
        <v>5</v>
      </c>
      <c r="O17" s="69">
        <v>3</v>
      </c>
      <c r="P17" s="69">
        <v>1</v>
      </c>
      <c r="Q17" s="69"/>
      <c r="R17" s="69"/>
      <c r="S17" s="69"/>
      <c r="T17" s="37">
        <f t="shared" si="0"/>
        <v>38</v>
      </c>
      <c r="U17" s="50">
        <f t="shared" si="1"/>
        <v>14.84375</v>
      </c>
      <c r="V17" s="51">
        <f t="shared" si="2"/>
        <v>0</v>
      </c>
      <c r="W17" s="52">
        <f t="shared" si="3"/>
        <v>38</v>
      </c>
      <c r="X17" s="53">
        <f t="shared" si="4"/>
        <v>19</v>
      </c>
      <c r="Y17" s="54">
        <f t="shared" si="5"/>
        <v>15.079365079365079</v>
      </c>
      <c r="Z17" s="55">
        <f t="shared" si="6"/>
        <v>0</v>
      </c>
      <c r="AA17" s="56">
        <f t="shared" si="7"/>
        <v>19</v>
      </c>
      <c r="AB17" s="57">
        <f t="shared" si="8"/>
        <v>19</v>
      </c>
      <c r="AC17" s="58">
        <f t="shared" si="9"/>
        <v>14.615384615384615</v>
      </c>
      <c r="AD17" s="59">
        <f t="shared" si="10"/>
        <v>0</v>
      </c>
      <c r="AE17" s="60">
        <f t="shared" si="11"/>
        <v>19</v>
      </c>
    </row>
    <row r="18" spans="1:31" ht="12.75">
      <c r="A18" s="37" t="s">
        <v>22</v>
      </c>
      <c r="B18" s="70"/>
      <c r="C18" s="70"/>
      <c r="D18" s="70"/>
      <c r="E18" s="70"/>
      <c r="F18" s="69"/>
      <c r="G18" s="69"/>
      <c r="H18" s="69">
        <v>3</v>
      </c>
      <c r="I18" s="69">
        <v>4</v>
      </c>
      <c r="J18" s="69">
        <v>13</v>
      </c>
      <c r="K18" s="69">
        <v>13</v>
      </c>
      <c r="L18" s="69">
        <v>16</v>
      </c>
      <c r="M18" s="69">
        <v>20</v>
      </c>
      <c r="N18" s="69">
        <v>13</v>
      </c>
      <c r="O18" s="69">
        <v>11</v>
      </c>
      <c r="P18" s="69">
        <v>4</v>
      </c>
      <c r="Q18" s="69">
        <v>3</v>
      </c>
      <c r="R18" s="69"/>
      <c r="S18" s="69"/>
      <c r="T18" s="37">
        <f t="shared" si="0"/>
        <v>100</v>
      </c>
      <c r="U18" s="50">
        <f t="shared" si="1"/>
        <v>39.0625</v>
      </c>
      <c r="V18" s="51">
        <f t="shared" si="2"/>
        <v>0</v>
      </c>
      <c r="W18" s="52">
        <f t="shared" si="3"/>
        <v>100</v>
      </c>
      <c r="X18" s="53">
        <f t="shared" si="4"/>
        <v>49</v>
      </c>
      <c r="Y18" s="54">
        <f t="shared" si="5"/>
        <v>38.888888888888886</v>
      </c>
      <c r="Z18" s="55">
        <f t="shared" si="6"/>
        <v>0</v>
      </c>
      <c r="AA18" s="56">
        <f t="shared" si="7"/>
        <v>49</v>
      </c>
      <c r="AB18" s="57">
        <f t="shared" si="8"/>
        <v>51</v>
      </c>
      <c r="AC18" s="58">
        <f t="shared" si="9"/>
        <v>39.23076923076923</v>
      </c>
      <c r="AD18" s="59">
        <f t="shared" si="10"/>
        <v>0</v>
      </c>
      <c r="AE18" s="60">
        <f t="shared" si="11"/>
        <v>51</v>
      </c>
    </row>
    <row r="19" spans="1:31" ht="12.75">
      <c r="A19" s="37" t="s">
        <v>51</v>
      </c>
      <c r="B19" s="70"/>
      <c r="C19" s="70"/>
      <c r="D19" s="70"/>
      <c r="E19" s="70"/>
      <c r="F19" s="69"/>
      <c r="G19" s="69"/>
      <c r="H19" s="69">
        <v>5</v>
      </c>
      <c r="I19" s="69">
        <v>3</v>
      </c>
      <c r="J19" s="69">
        <v>3</v>
      </c>
      <c r="K19" s="69">
        <v>2</v>
      </c>
      <c r="L19" s="69">
        <v>3</v>
      </c>
      <c r="M19" s="69">
        <v>3</v>
      </c>
      <c r="N19" s="69">
        <v>10</v>
      </c>
      <c r="O19" s="69">
        <v>3</v>
      </c>
      <c r="P19" s="69">
        <v>1</v>
      </c>
      <c r="Q19" s="69">
        <v>1</v>
      </c>
      <c r="R19" s="69"/>
      <c r="S19" s="69"/>
      <c r="T19" s="37">
        <f t="shared" si="0"/>
        <v>34</v>
      </c>
      <c r="U19" s="50">
        <f t="shared" si="1"/>
        <v>13.28125</v>
      </c>
      <c r="V19" s="51">
        <f t="shared" si="2"/>
        <v>0</v>
      </c>
      <c r="W19" s="52">
        <f t="shared" si="3"/>
        <v>34</v>
      </c>
      <c r="X19" s="53">
        <f t="shared" si="4"/>
        <v>22</v>
      </c>
      <c r="Y19" s="54">
        <f t="shared" si="5"/>
        <v>17.46031746031746</v>
      </c>
      <c r="Z19" s="55">
        <f t="shared" si="6"/>
        <v>0</v>
      </c>
      <c r="AA19" s="56">
        <f t="shared" si="7"/>
        <v>22</v>
      </c>
      <c r="AB19" s="57">
        <f t="shared" si="8"/>
        <v>12</v>
      </c>
      <c r="AC19" s="58">
        <f t="shared" si="9"/>
        <v>9.23076923076923</v>
      </c>
      <c r="AD19" s="59">
        <f t="shared" si="10"/>
        <v>0</v>
      </c>
      <c r="AE19" s="60">
        <f t="shared" si="11"/>
        <v>12</v>
      </c>
    </row>
    <row r="20" spans="1:31" ht="12.75">
      <c r="A20" s="37" t="s">
        <v>23</v>
      </c>
      <c r="B20" s="70"/>
      <c r="C20" s="70"/>
      <c r="D20" s="70"/>
      <c r="E20" s="70"/>
      <c r="F20" s="69"/>
      <c r="G20" s="69"/>
      <c r="H20" s="69">
        <v>2</v>
      </c>
      <c r="I20" s="69">
        <v>4</v>
      </c>
      <c r="J20" s="69">
        <v>3</v>
      </c>
      <c r="K20" s="69">
        <v>2</v>
      </c>
      <c r="L20" s="69">
        <v>1</v>
      </c>
      <c r="M20" s="69">
        <v>4</v>
      </c>
      <c r="N20" s="69">
        <v>2</v>
      </c>
      <c r="O20" s="69">
        <v>6</v>
      </c>
      <c r="P20" s="69">
        <v>4</v>
      </c>
      <c r="Q20" s="69">
        <v>2</v>
      </c>
      <c r="R20" s="69"/>
      <c r="S20" s="69">
        <v>1</v>
      </c>
      <c r="T20" s="37">
        <f t="shared" si="0"/>
        <v>31</v>
      </c>
      <c r="U20" s="50">
        <f t="shared" si="1"/>
        <v>12.109375</v>
      </c>
      <c r="V20" s="51">
        <f t="shared" si="2"/>
        <v>0</v>
      </c>
      <c r="W20" s="52">
        <f t="shared" si="3"/>
        <v>31</v>
      </c>
      <c r="X20" s="53">
        <f t="shared" si="4"/>
        <v>12</v>
      </c>
      <c r="Y20" s="54">
        <f t="shared" si="5"/>
        <v>9.523809523809524</v>
      </c>
      <c r="Z20" s="55">
        <f t="shared" si="6"/>
        <v>0</v>
      </c>
      <c r="AA20" s="56">
        <f t="shared" si="7"/>
        <v>12</v>
      </c>
      <c r="AB20" s="57">
        <f t="shared" si="8"/>
        <v>19</v>
      </c>
      <c r="AC20" s="58">
        <f t="shared" si="9"/>
        <v>14.615384615384615</v>
      </c>
      <c r="AD20" s="59">
        <f t="shared" si="10"/>
        <v>0</v>
      </c>
      <c r="AE20" s="60">
        <f t="shared" si="11"/>
        <v>19</v>
      </c>
    </row>
    <row r="21" spans="1:31" ht="12.75">
      <c r="A21" s="37" t="s">
        <v>24</v>
      </c>
      <c r="B21" s="70"/>
      <c r="C21" s="70"/>
      <c r="D21" s="70"/>
      <c r="E21" s="70"/>
      <c r="F21" s="69"/>
      <c r="G21" s="69"/>
      <c r="H21" s="69"/>
      <c r="I21" s="69"/>
      <c r="J21" s="69">
        <v>2</v>
      </c>
      <c r="K21" s="69"/>
      <c r="L21" s="69"/>
      <c r="M21" s="69"/>
      <c r="N21" s="69"/>
      <c r="O21" s="69"/>
      <c r="P21" s="69"/>
      <c r="Q21" s="69"/>
      <c r="R21" s="69"/>
      <c r="S21" s="69"/>
      <c r="T21" s="37">
        <f t="shared" si="0"/>
        <v>2</v>
      </c>
      <c r="U21" s="50">
        <f t="shared" si="1"/>
        <v>0.78125</v>
      </c>
      <c r="V21" s="51">
        <f t="shared" si="2"/>
        <v>2</v>
      </c>
      <c r="W21" s="52">
        <f t="shared" si="3"/>
        <v>0</v>
      </c>
      <c r="X21" s="53">
        <f t="shared" si="4"/>
        <v>2</v>
      </c>
      <c r="Y21" s="54">
        <f t="shared" si="5"/>
        <v>1.5873015873015872</v>
      </c>
      <c r="Z21" s="55">
        <f t="shared" si="6"/>
        <v>2</v>
      </c>
      <c r="AA21" s="56">
        <f t="shared" si="7"/>
        <v>0</v>
      </c>
      <c r="AB21" s="57">
        <f t="shared" si="8"/>
        <v>0</v>
      </c>
      <c r="AC21" s="58">
        <f t="shared" si="9"/>
        <v>0</v>
      </c>
      <c r="AD21" s="59">
        <f t="shared" si="10"/>
        <v>0</v>
      </c>
      <c r="AE21" s="60">
        <f t="shared" si="11"/>
        <v>0</v>
      </c>
    </row>
    <row r="22" spans="1:31" ht="24" customHeight="1" thickBot="1">
      <c r="A22" s="61" t="s">
        <v>25</v>
      </c>
      <c r="B22" s="92" t="s">
        <v>26</v>
      </c>
      <c r="C22" s="92"/>
      <c r="D22" s="92"/>
      <c r="E22" s="92"/>
      <c r="F22" s="92"/>
      <c r="G22" s="92"/>
      <c r="H22" s="92"/>
      <c r="I22" s="92"/>
      <c r="J22" s="92"/>
      <c r="K22" s="92"/>
      <c r="L22" s="92"/>
      <c r="M22" s="92"/>
      <c r="N22" s="92"/>
      <c r="O22" s="92"/>
      <c r="P22" s="92"/>
      <c r="Q22" s="92"/>
      <c r="R22" s="92"/>
      <c r="S22" s="93"/>
      <c r="T22" s="62"/>
      <c r="U22" s="63"/>
      <c r="V22" s="63"/>
      <c r="W22" s="64">
        <f>SUM(V16:V21)</f>
        <v>2</v>
      </c>
      <c r="X22" s="65"/>
      <c r="Y22" s="66"/>
      <c r="Z22" s="66"/>
      <c r="AA22" s="64">
        <f>SUM(Z16:Z21)</f>
        <v>2</v>
      </c>
      <c r="AB22" s="65"/>
      <c r="AC22" s="66"/>
      <c r="AD22" s="66"/>
      <c r="AE22" s="64">
        <f>SUM(AD16:AD21)</f>
        <v>0</v>
      </c>
    </row>
    <row r="23" spans="1:31" ht="12.75">
      <c r="A23" s="3"/>
      <c r="B23" s="3"/>
      <c r="C23" s="3"/>
      <c r="D23" s="3"/>
      <c r="E23" s="3"/>
      <c r="F23" s="3"/>
      <c r="G23" s="3"/>
      <c r="H23" s="3"/>
      <c r="I23" s="3"/>
      <c r="J23" s="3"/>
      <c r="K23" s="3"/>
      <c r="L23" s="3"/>
      <c r="M23" s="3"/>
      <c r="N23" s="3"/>
      <c r="O23" s="3"/>
      <c r="P23" s="3"/>
      <c r="Q23" s="3"/>
      <c r="R23" s="3"/>
      <c r="S23" s="3"/>
      <c r="T23" s="3"/>
      <c r="U23" s="3"/>
      <c r="V23" s="67"/>
      <c r="W23" s="67"/>
      <c r="X23" s="67"/>
      <c r="Y23" s="67"/>
      <c r="Z23" s="67"/>
      <c r="AA23" s="67"/>
      <c r="AB23" s="67"/>
      <c r="AC23" s="67"/>
      <c r="AD23" s="67"/>
      <c r="AE23" s="14"/>
    </row>
    <row r="24" spans="1:6" ht="12.75">
      <c r="A24" s="17" t="s">
        <v>27</v>
      </c>
      <c r="E24" s="88" t="str">
        <f>IF(SUM(B16:S21)+AE9=AB5,"JA","NEIN")</f>
        <v>JA</v>
      </c>
      <c r="F24" s="88"/>
    </row>
    <row r="25" spans="5:31" ht="12.75">
      <c r="E25" s="72"/>
      <c r="F25" s="72"/>
      <c r="X25" s="96" t="s">
        <v>48</v>
      </c>
      <c r="Y25" s="96"/>
      <c r="Z25" s="96"/>
      <c r="AA25" s="96"/>
      <c r="AB25" s="96"/>
      <c r="AC25" s="96"/>
      <c r="AD25" s="96"/>
      <c r="AE25" s="73">
        <v>0</v>
      </c>
    </row>
    <row r="26" spans="5:6" ht="12.75">
      <c r="E26" s="72"/>
      <c r="F26" s="72"/>
    </row>
    <row r="27" spans="5:6" ht="12.75">
      <c r="E27" s="72"/>
      <c r="F27" s="72"/>
    </row>
    <row r="28" spans="5:6" ht="12.75">
      <c r="E28" s="72"/>
      <c r="F28" s="72"/>
    </row>
    <row r="29" spans="5:6" ht="12.75">
      <c r="E29" s="72"/>
      <c r="F29" s="72"/>
    </row>
    <row r="30" spans="5:6" ht="12.75">
      <c r="E30" s="72"/>
      <c r="F30" s="72"/>
    </row>
    <row r="31" spans="5:6" ht="12.75">
      <c r="E31" s="72"/>
      <c r="F31" s="72"/>
    </row>
    <row r="32" spans="5:6" ht="12.75">
      <c r="E32" s="72"/>
      <c r="F32" s="72"/>
    </row>
    <row r="33" spans="5:6" ht="13.5" thickBot="1">
      <c r="E33" s="72"/>
      <c r="F33" s="72"/>
    </row>
    <row r="34" spans="1:62" s="12" customFormat="1" ht="16.5" thickTop="1">
      <c r="A34" s="6" t="s">
        <v>0</v>
      </c>
      <c r="B34" s="78" t="s">
        <v>1</v>
      </c>
      <c r="C34" s="78"/>
      <c r="D34" s="78"/>
      <c r="E34" s="78"/>
      <c r="F34" s="78"/>
      <c r="G34" s="7"/>
      <c r="H34" s="7"/>
      <c r="I34" s="7"/>
      <c r="J34" s="7"/>
      <c r="K34" s="7"/>
      <c r="L34" s="7"/>
      <c r="M34" s="7"/>
      <c r="N34" s="7"/>
      <c r="O34" s="7"/>
      <c r="P34" s="7"/>
      <c r="Q34" s="7"/>
      <c r="R34" s="7"/>
      <c r="S34" s="8"/>
      <c r="T34" s="8"/>
      <c r="U34" s="8"/>
      <c r="V34" s="98" t="s">
        <v>41</v>
      </c>
      <c r="W34" s="98"/>
      <c r="X34" s="98"/>
      <c r="Y34" s="98"/>
      <c r="Z34" s="98"/>
      <c r="AA34" s="98"/>
      <c r="AB34" s="98"/>
      <c r="AC34" s="8"/>
      <c r="AD34" s="8"/>
      <c r="AE34" s="11"/>
      <c r="AF34" s="6" t="s">
        <v>0</v>
      </c>
      <c r="AG34" s="78" t="s">
        <v>1</v>
      </c>
      <c r="AH34" s="78"/>
      <c r="AI34" s="78"/>
      <c r="AJ34" s="78"/>
      <c r="AK34" s="78"/>
      <c r="AL34" s="7"/>
      <c r="AM34" s="7"/>
      <c r="AN34" s="7"/>
      <c r="AO34" s="7"/>
      <c r="AP34" s="7"/>
      <c r="AQ34" s="7"/>
      <c r="AR34" s="7"/>
      <c r="AS34" s="7"/>
      <c r="AT34" s="7"/>
      <c r="AU34" s="7"/>
      <c r="AV34" s="7"/>
      <c r="AW34" s="7"/>
      <c r="AX34" s="8"/>
      <c r="AY34" s="8"/>
      <c r="AZ34" s="8"/>
      <c r="BA34" s="98" t="s">
        <v>41</v>
      </c>
      <c r="BB34" s="98"/>
      <c r="BC34" s="98"/>
      <c r="BD34" s="98"/>
      <c r="BE34" s="98"/>
      <c r="BF34" s="98"/>
      <c r="BG34" s="98"/>
      <c r="BH34" s="8"/>
      <c r="BI34" s="8"/>
      <c r="BJ34" s="11"/>
    </row>
    <row r="35" spans="1:62" ht="12.75" customHeight="1">
      <c r="A35" s="13" t="s">
        <v>2</v>
      </c>
      <c r="B35" s="79" t="s">
        <v>3</v>
      </c>
      <c r="C35" s="79"/>
      <c r="D35" s="79"/>
      <c r="E35" s="79"/>
      <c r="F35" s="79"/>
      <c r="G35" s="1"/>
      <c r="H35" s="1"/>
      <c r="I35" s="1"/>
      <c r="J35" s="1"/>
      <c r="K35" s="1"/>
      <c r="L35" s="1"/>
      <c r="M35" s="1"/>
      <c r="N35" s="1"/>
      <c r="O35" s="1"/>
      <c r="P35" s="1"/>
      <c r="Q35" s="1"/>
      <c r="R35" s="1"/>
      <c r="S35" s="14"/>
      <c r="T35" s="14"/>
      <c r="U35" s="14"/>
      <c r="V35" s="14"/>
      <c r="W35" s="14"/>
      <c r="X35" s="14"/>
      <c r="Y35" s="14"/>
      <c r="Z35" s="14"/>
      <c r="AA35" s="15" t="s">
        <v>4</v>
      </c>
      <c r="AB35" s="5">
        <f>AB2</f>
        <v>276</v>
      </c>
      <c r="AC35" s="3"/>
      <c r="AD35" s="3"/>
      <c r="AE35" s="16"/>
      <c r="AF35" s="13" t="s">
        <v>2</v>
      </c>
      <c r="AG35" s="79" t="s">
        <v>3</v>
      </c>
      <c r="AH35" s="79"/>
      <c r="AI35" s="79"/>
      <c r="AJ35" s="79"/>
      <c r="AK35" s="79"/>
      <c r="AL35" s="1"/>
      <c r="AM35" s="1"/>
      <c r="AN35" s="1"/>
      <c r="AO35" s="1"/>
      <c r="AP35" s="1"/>
      <c r="AQ35" s="1"/>
      <c r="AR35" s="1"/>
      <c r="AS35" s="1"/>
      <c r="AT35" s="1"/>
      <c r="AU35" s="1"/>
      <c r="AV35" s="1"/>
      <c r="AW35" s="1"/>
      <c r="AX35" s="14"/>
      <c r="AY35" s="14"/>
      <c r="AZ35" s="14"/>
      <c r="BA35" s="14"/>
      <c r="BB35" s="14"/>
      <c r="BC35" s="14"/>
      <c r="BD35" s="14"/>
      <c r="BE35" s="14"/>
      <c r="BF35" s="15" t="s">
        <v>4</v>
      </c>
      <c r="BG35" s="5">
        <f>AB2</f>
        <v>276</v>
      </c>
      <c r="BH35" s="3"/>
      <c r="BI35" s="3"/>
      <c r="BJ35" s="16"/>
    </row>
    <row r="36" spans="1:62" ht="12.75" customHeight="1">
      <c r="A36" s="13" t="s">
        <v>5</v>
      </c>
      <c r="B36" s="77" t="s">
        <v>6</v>
      </c>
      <c r="C36" s="77"/>
      <c r="D36" s="77"/>
      <c r="E36" s="77"/>
      <c r="F36" s="77"/>
      <c r="G36" s="3"/>
      <c r="H36" s="3"/>
      <c r="I36" s="3"/>
      <c r="J36" s="3"/>
      <c r="K36" s="3"/>
      <c r="L36" s="3"/>
      <c r="M36" s="3"/>
      <c r="N36" s="3"/>
      <c r="O36" s="3"/>
      <c r="P36" s="3"/>
      <c r="Q36" s="3"/>
      <c r="R36" s="3"/>
      <c r="S36" s="14"/>
      <c r="T36" s="14"/>
      <c r="U36" s="14"/>
      <c r="V36" s="14"/>
      <c r="W36" s="14"/>
      <c r="X36" s="14"/>
      <c r="Y36" s="14"/>
      <c r="Z36" s="14"/>
      <c r="AA36" s="14"/>
      <c r="AB36" s="14"/>
      <c r="AC36" s="14"/>
      <c r="AD36" s="14"/>
      <c r="AE36" s="16"/>
      <c r="AF36" s="13" t="s">
        <v>5</v>
      </c>
      <c r="AG36" s="77" t="s">
        <v>6</v>
      </c>
      <c r="AH36" s="77"/>
      <c r="AI36" s="77"/>
      <c r="AJ36" s="77"/>
      <c r="AK36" s="77"/>
      <c r="AL36" s="3"/>
      <c r="AM36" s="3"/>
      <c r="AN36" s="3"/>
      <c r="AO36" s="3"/>
      <c r="AP36" s="3"/>
      <c r="AQ36" s="3"/>
      <c r="AR36" s="3"/>
      <c r="AS36" s="3"/>
      <c r="AT36" s="3"/>
      <c r="AU36" s="3"/>
      <c r="AV36" s="3"/>
      <c r="AW36" s="3"/>
      <c r="AX36" s="14"/>
      <c r="AY36" s="14"/>
      <c r="AZ36" s="14"/>
      <c r="BA36" s="14"/>
      <c r="BB36" s="14"/>
      <c r="BC36" s="14"/>
      <c r="BD36" s="14"/>
      <c r="BE36" s="14"/>
      <c r="BF36" s="14"/>
      <c r="BG36" s="14"/>
      <c r="BH36" s="14"/>
      <c r="BI36" s="14"/>
      <c r="BJ36" s="16"/>
    </row>
    <row r="37" spans="1:62" ht="12.75" customHeight="1">
      <c r="A37" s="68" t="s">
        <v>43</v>
      </c>
      <c r="B37" s="76">
        <v>2</v>
      </c>
      <c r="C37" s="76"/>
      <c r="D37" s="76"/>
      <c r="E37" s="76"/>
      <c r="F37" s="76"/>
      <c r="G37" s="3"/>
      <c r="H37" s="3"/>
      <c r="I37" s="3"/>
      <c r="J37" s="3"/>
      <c r="K37" s="3"/>
      <c r="L37" s="3"/>
      <c r="M37" s="3"/>
      <c r="N37" s="3"/>
      <c r="O37" s="3"/>
      <c r="P37" s="3"/>
      <c r="Q37" s="3"/>
      <c r="R37" s="3"/>
      <c r="S37" s="14"/>
      <c r="T37" s="14"/>
      <c r="U37" s="14"/>
      <c r="V37" s="14"/>
      <c r="W37" s="14"/>
      <c r="X37" s="14"/>
      <c r="Y37" s="14"/>
      <c r="Z37" s="14"/>
      <c r="AA37" s="14"/>
      <c r="AB37" s="3"/>
      <c r="AC37" s="14"/>
      <c r="AD37" s="14"/>
      <c r="AE37" s="16"/>
      <c r="AF37" s="68" t="s">
        <v>43</v>
      </c>
      <c r="AG37" s="76">
        <v>4</v>
      </c>
      <c r="AH37" s="76"/>
      <c r="AI37" s="76"/>
      <c r="AJ37" s="76"/>
      <c r="AK37" s="76"/>
      <c r="AL37" s="3"/>
      <c r="AM37" s="3"/>
      <c r="AN37" s="3"/>
      <c r="AO37" s="3"/>
      <c r="AP37" s="3"/>
      <c r="AQ37" s="3"/>
      <c r="AR37" s="3"/>
      <c r="AS37" s="3"/>
      <c r="AT37" s="3"/>
      <c r="AU37" s="3"/>
      <c r="AV37" s="3"/>
      <c r="AW37" s="3"/>
      <c r="AX37" s="14"/>
      <c r="AY37" s="14"/>
      <c r="AZ37" s="14"/>
      <c r="BA37" s="14"/>
      <c r="BB37" s="14"/>
      <c r="BC37" s="14"/>
      <c r="BD37" s="14"/>
      <c r="BE37" s="14"/>
      <c r="BF37" s="14"/>
      <c r="BG37" s="3"/>
      <c r="BH37" s="14"/>
      <c r="BI37" s="14"/>
      <c r="BJ37" s="16"/>
    </row>
    <row r="38" spans="1:62" ht="12.75">
      <c r="A38" s="13"/>
      <c r="B38" s="14"/>
      <c r="C38" s="14"/>
      <c r="D38" s="14"/>
      <c r="E38" s="14"/>
      <c r="F38" s="14"/>
      <c r="G38" s="14"/>
      <c r="H38" s="14"/>
      <c r="I38" s="14"/>
      <c r="J38" s="14"/>
      <c r="K38" s="14"/>
      <c r="L38" s="14"/>
      <c r="M38" s="14"/>
      <c r="N38" s="14"/>
      <c r="O38" s="14"/>
      <c r="P38" s="14"/>
      <c r="Q38" s="14"/>
      <c r="R38" s="14"/>
      <c r="S38" s="14"/>
      <c r="T38" s="14"/>
      <c r="U38" s="77" t="s">
        <v>7</v>
      </c>
      <c r="V38" s="77"/>
      <c r="W38" s="77"/>
      <c r="X38" s="77"/>
      <c r="Y38" s="77"/>
      <c r="Z38" s="77"/>
      <c r="AA38" s="77"/>
      <c r="AB38" s="99">
        <f>AB5</f>
        <v>262</v>
      </c>
      <c r="AC38" s="99"/>
      <c r="AD38" s="14"/>
      <c r="AE38" s="16"/>
      <c r="AF38" s="13"/>
      <c r="AG38" s="14"/>
      <c r="AH38" s="14"/>
      <c r="AI38" s="14"/>
      <c r="AJ38" s="14"/>
      <c r="AK38" s="14"/>
      <c r="AL38" s="14"/>
      <c r="AM38" s="14"/>
      <c r="AN38" s="14"/>
      <c r="AO38" s="14"/>
      <c r="AP38" s="14"/>
      <c r="AQ38" s="14"/>
      <c r="AR38" s="14"/>
      <c r="AS38" s="14"/>
      <c r="AT38" s="14"/>
      <c r="AU38" s="14"/>
      <c r="AV38" s="14"/>
      <c r="AW38" s="14"/>
      <c r="AX38" s="14"/>
      <c r="AY38" s="14"/>
      <c r="AZ38" s="77" t="s">
        <v>7</v>
      </c>
      <c r="BA38" s="77"/>
      <c r="BB38" s="77"/>
      <c r="BC38" s="77"/>
      <c r="BD38" s="77"/>
      <c r="BE38" s="77"/>
      <c r="BF38" s="77"/>
      <c r="BG38" s="99">
        <f>AB5</f>
        <v>262</v>
      </c>
      <c r="BH38" s="99"/>
      <c r="BI38" s="14"/>
      <c r="BJ38" s="16"/>
    </row>
    <row r="39" spans="1:62" ht="13.5" thickBot="1">
      <c r="A39" s="74" t="s">
        <v>42</v>
      </c>
      <c r="B39" s="75"/>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100">
        <f>AB6</f>
        <v>14</v>
      </c>
      <c r="AC39" s="100"/>
      <c r="AD39" s="19"/>
      <c r="AE39" s="20"/>
      <c r="AF39" s="74" t="s">
        <v>42</v>
      </c>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100">
        <f>AB6</f>
        <v>14</v>
      </c>
      <c r="BH39" s="100"/>
      <c r="BI39" s="19"/>
      <c r="BJ39" s="20"/>
    </row>
    <row r="40" ht="13.5" thickTop="1"/>
    <row r="41" spans="1:35" ht="12.75">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1"/>
      <c r="AG41" s="21"/>
      <c r="AH41" s="21"/>
      <c r="AI41" s="21"/>
    </row>
    <row r="42" spans="1:33" ht="18">
      <c r="A42" s="23" t="s">
        <v>28</v>
      </c>
      <c r="F42" s="21"/>
      <c r="G42" s="21"/>
      <c r="H42" s="21"/>
      <c r="I42" s="21"/>
      <c r="J42" s="21"/>
      <c r="K42" s="21"/>
      <c r="L42" s="21"/>
      <c r="M42" s="21"/>
      <c r="N42" s="21"/>
      <c r="O42" s="21"/>
      <c r="P42" s="21"/>
      <c r="Q42" s="21"/>
      <c r="R42" s="21"/>
      <c r="Y42" s="94" t="s">
        <v>45</v>
      </c>
      <c r="Z42" s="95"/>
      <c r="AA42" s="95"/>
      <c r="AB42" s="95"/>
      <c r="AC42" s="95"/>
      <c r="AD42" s="95"/>
      <c r="AE42" s="69">
        <v>6</v>
      </c>
      <c r="AF42" s="21"/>
      <c r="AG42" s="21"/>
    </row>
    <row r="43" ht="12.75"/>
    <row r="44" spans="1:29" ht="12.75">
      <c r="A44" s="97" t="s">
        <v>10</v>
      </c>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1">
        <v>5</v>
      </c>
      <c r="AC44" s="91"/>
    </row>
    <row r="45" spans="6:18" ht="13.5" thickBot="1">
      <c r="F45" s="21"/>
      <c r="G45" s="21"/>
      <c r="H45" s="21"/>
      <c r="I45" s="21"/>
      <c r="J45" s="21"/>
      <c r="K45" s="21"/>
      <c r="L45" s="21"/>
      <c r="M45" s="21"/>
      <c r="N45" s="21"/>
      <c r="O45" s="21"/>
      <c r="P45" s="21"/>
      <c r="Q45" s="21"/>
      <c r="R45" s="21"/>
    </row>
    <row r="46" spans="1:31" ht="12.75">
      <c r="A46" s="24" t="s">
        <v>29</v>
      </c>
      <c r="B46" s="86" t="s">
        <v>12</v>
      </c>
      <c r="C46" s="86"/>
      <c r="D46" s="86"/>
      <c r="E46" s="86"/>
      <c r="F46" s="86"/>
      <c r="G46" s="86"/>
      <c r="H46" s="86"/>
      <c r="I46" s="86"/>
      <c r="J46" s="86"/>
      <c r="K46" s="86"/>
      <c r="L46" s="86"/>
      <c r="M46" s="86"/>
      <c r="N46" s="86"/>
      <c r="O46" s="86"/>
      <c r="P46" s="86"/>
      <c r="Q46" s="86"/>
      <c r="R46" s="86"/>
      <c r="S46" s="87"/>
      <c r="T46" s="26" t="s">
        <v>13</v>
      </c>
      <c r="U46" s="25" t="s">
        <v>14</v>
      </c>
      <c r="V46" s="27" t="s">
        <v>15</v>
      </c>
      <c r="W46" s="28" t="s">
        <v>13</v>
      </c>
      <c r="X46" s="29" t="s">
        <v>13</v>
      </c>
      <c r="Y46" s="30" t="s">
        <v>14</v>
      </c>
      <c r="Z46" s="31" t="s">
        <v>15</v>
      </c>
      <c r="AA46" s="32" t="s">
        <v>13</v>
      </c>
      <c r="AB46" s="33" t="s">
        <v>13</v>
      </c>
      <c r="AC46" s="34" t="s">
        <v>14</v>
      </c>
      <c r="AD46" s="35" t="s">
        <v>15</v>
      </c>
      <c r="AE46" s="36" t="s">
        <v>13</v>
      </c>
    </row>
    <row r="47" spans="1:31" ht="12.75">
      <c r="A47" s="37"/>
      <c r="B47" s="89">
        <v>11</v>
      </c>
      <c r="C47" s="89"/>
      <c r="D47" s="89">
        <v>12</v>
      </c>
      <c r="E47" s="89"/>
      <c r="F47" s="89">
        <v>13</v>
      </c>
      <c r="G47" s="89"/>
      <c r="H47" s="89">
        <v>14</v>
      </c>
      <c r="I47" s="89"/>
      <c r="J47" s="89">
        <v>15</v>
      </c>
      <c r="K47" s="89"/>
      <c r="L47" s="89">
        <v>16</v>
      </c>
      <c r="M47" s="89"/>
      <c r="N47" s="89">
        <v>17</v>
      </c>
      <c r="O47" s="89"/>
      <c r="P47" s="89">
        <v>18</v>
      </c>
      <c r="Q47" s="89"/>
      <c r="R47" s="89">
        <v>19</v>
      </c>
      <c r="S47" s="90"/>
      <c r="T47" s="40"/>
      <c r="U47" s="41"/>
      <c r="V47" s="42"/>
      <c r="W47" s="43"/>
      <c r="X47" s="44"/>
      <c r="Y47" s="45"/>
      <c r="Z47" s="45"/>
      <c r="AA47" s="46"/>
      <c r="AB47" s="47"/>
      <c r="AC47" s="48"/>
      <c r="AD47" s="48"/>
      <c r="AE47" s="49"/>
    </row>
    <row r="48" spans="1:31" ht="12.75">
      <c r="A48" s="37"/>
      <c r="B48" s="38" t="s">
        <v>16</v>
      </c>
      <c r="C48" s="38" t="s">
        <v>17</v>
      </c>
      <c r="D48" s="38" t="s">
        <v>16</v>
      </c>
      <c r="E48" s="38" t="s">
        <v>17</v>
      </c>
      <c r="F48" s="38" t="s">
        <v>16</v>
      </c>
      <c r="G48" s="38" t="s">
        <v>17</v>
      </c>
      <c r="H48" s="38" t="s">
        <v>16</v>
      </c>
      <c r="I48" s="38" t="s">
        <v>17</v>
      </c>
      <c r="J48" s="38" t="s">
        <v>16</v>
      </c>
      <c r="K48" s="38" t="s">
        <v>17</v>
      </c>
      <c r="L48" s="38" t="s">
        <v>16</v>
      </c>
      <c r="M48" s="38" t="s">
        <v>17</v>
      </c>
      <c r="N48" s="38" t="s">
        <v>16</v>
      </c>
      <c r="O48" s="38" t="s">
        <v>17</v>
      </c>
      <c r="P48" s="38" t="s">
        <v>16</v>
      </c>
      <c r="Q48" s="38" t="s">
        <v>17</v>
      </c>
      <c r="R48" s="38" t="s">
        <v>16</v>
      </c>
      <c r="S48" s="39" t="s">
        <v>17</v>
      </c>
      <c r="T48" s="40"/>
      <c r="U48" s="41"/>
      <c r="V48" s="42"/>
      <c r="W48" s="43"/>
      <c r="X48" s="83" t="s">
        <v>18</v>
      </c>
      <c r="Y48" s="84"/>
      <c r="Z48" s="84"/>
      <c r="AA48" s="85"/>
      <c r="AB48" s="80" t="s">
        <v>19</v>
      </c>
      <c r="AC48" s="81"/>
      <c r="AD48" s="81"/>
      <c r="AE48" s="82"/>
    </row>
    <row r="49" spans="1:31" ht="12.75">
      <c r="A49" s="37" t="s">
        <v>30</v>
      </c>
      <c r="B49" s="70"/>
      <c r="C49" s="70"/>
      <c r="D49" s="70"/>
      <c r="E49" s="70"/>
      <c r="F49" s="69"/>
      <c r="G49" s="69"/>
      <c r="H49" s="69">
        <v>4</v>
      </c>
      <c r="I49" s="69">
        <v>5</v>
      </c>
      <c r="J49" s="69">
        <v>3</v>
      </c>
      <c r="K49" s="69">
        <v>3</v>
      </c>
      <c r="L49" s="69">
        <v>4</v>
      </c>
      <c r="M49" s="69">
        <v>5</v>
      </c>
      <c r="N49" s="69">
        <v>4</v>
      </c>
      <c r="O49" s="69">
        <v>2</v>
      </c>
      <c r="P49" s="69"/>
      <c r="Q49" s="69">
        <v>2</v>
      </c>
      <c r="R49" s="69"/>
      <c r="S49" s="69"/>
      <c r="T49" s="37">
        <f aca="true" t="shared" si="12" ref="T49:T58">SUM(B49:S49)</f>
        <v>32</v>
      </c>
      <c r="U49" s="50">
        <f aca="true" t="shared" si="13" ref="U49:U58">T49*100/SUM($T$49:$T$58)</f>
        <v>12.5</v>
      </c>
      <c r="V49" s="51">
        <f aca="true" t="shared" si="14" ref="V49:V58">IF(U49&lt;$AB$44,T49,0)</f>
        <v>0</v>
      </c>
      <c r="W49" s="52">
        <f aca="true" t="shared" si="15" ref="W49:W58">IF(U49&lt;=$AB$44,0,T49)</f>
        <v>32</v>
      </c>
      <c r="X49" s="53">
        <f>B49+D49+F49+R49+H49+J49+L49+N49+P49</f>
        <v>15</v>
      </c>
      <c r="Y49" s="54">
        <f aca="true" t="shared" si="16" ref="Y49:Y58">X49*100/SUM($X$49:$X$58)</f>
        <v>12.096774193548388</v>
      </c>
      <c r="Z49" s="55">
        <f aca="true" t="shared" si="17" ref="Z49:Z58">IF(Y49&lt;$AB$44,X49,0)</f>
        <v>0</v>
      </c>
      <c r="AA49" s="56">
        <f aca="true" t="shared" si="18" ref="AA49:AA58">IF(Y49&lt;=$AB$44,0,X49)</f>
        <v>15</v>
      </c>
      <c r="AB49" s="57">
        <f>C49+E49+G49+S49+I49+K49+M49+O49+Q49</f>
        <v>17</v>
      </c>
      <c r="AC49" s="58">
        <f aca="true" t="shared" si="19" ref="AC49:AC58">AB49*100/SUM($AB$49:$AB$58)</f>
        <v>12.878787878787879</v>
      </c>
      <c r="AD49" s="59">
        <f aca="true" t="shared" si="20" ref="AD49:AD58">IF(AC49&lt;$AB$44,AB49,0)</f>
        <v>0</v>
      </c>
      <c r="AE49" s="60">
        <f aca="true" t="shared" si="21" ref="AE49:AE58">IF(AC49&lt;=$AB$44,0,AB49)</f>
        <v>17</v>
      </c>
    </row>
    <row r="50" spans="1:31" ht="12.75">
      <c r="A50" s="37" t="s">
        <v>31</v>
      </c>
      <c r="B50" s="70"/>
      <c r="C50" s="70"/>
      <c r="D50" s="70"/>
      <c r="E50" s="70"/>
      <c r="F50" s="69"/>
      <c r="G50" s="69"/>
      <c r="H50" s="69">
        <v>7</v>
      </c>
      <c r="I50" s="69">
        <v>5</v>
      </c>
      <c r="J50" s="69">
        <v>1</v>
      </c>
      <c r="K50" s="69">
        <v>8</v>
      </c>
      <c r="L50" s="69">
        <v>2</v>
      </c>
      <c r="M50" s="69">
        <v>3</v>
      </c>
      <c r="N50" s="69">
        <v>1</v>
      </c>
      <c r="O50" s="69">
        <v>1</v>
      </c>
      <c r="P50" s="69">
        <v>1</v>
      </c>
      <c r="Q50" s="69">
        <v>1</v>
      </c>
      <c r="R50" s="69"/>
      <c r="S50" s="69"/>
      <c r="T50" s="37">
        <f t="shared" si="12"/>
        <v>30</v>
      </c>
      <c r="U50" s="50">
        <f t="shared" si="13"/>
        <v>11.71875</v>
      </c>
      <c r="V50" s="51">
        <f t="shared" si="14"/>
        <v>0</v>
      </c>
      <c r="W50" s="52">
        <f t="shared" si="15"/>
        <v>30</v>
      </c>
      <c r="X50" s="53">
        <f aca="true" t="shared" si="22" ref="X50:X58">B50+D50+F50+R50+H50+J50+L50+N50+P50</f>
        <v>12</v>
      </c>
      <c r="Y50" s="54">
        <f t="shared" si="16"/>
        <v>9.67741935483871</v>
      </c>
      <c r="Z50" s="55">
        <f t="shared" si="17"/>
        <v>0</v>
      </c>
      <c r="AA50" s="56">
        <f t="shared" si="18"/>
        <v>12</v>
      </c>
      <c r="AB50" s="57">
        <f aca="true" t="shared" si="23" ref="AB50:AB58">C50+E50+G50+S50+I50+K50+M50+O50+Q50</f>
        <v>18</v>
      </c>
      <c r="AC50" s="58">
        <f t="shared" si="19"/>
        <v>13.636363636363637</v>
      </c>
      <c r="AD50" s="59">
        <f t="shared" si="20"/>
        <v>0</v>
      </c>
      <c r="AE50" s="60">
        <f t="shared" si="21"/>
        <v>18</v>
      </c>
    </row>
    <row r="51" spans="1:31" ht="12.75">
      <c r="A51" s="37" t="s">
        <v>32</v>
      </c>
      <c r="B51" s="70"/>
      <c r="C51" s="70"/>
      <c r="D51" s="70"/>
      <c r="E51" s="70"/>
      <c r="F51" s="69"/>
      <c r="G51" s="69"/>
      <c r="H51" s="69">
        <v>5</v>
      </c>
      <c r="I51" s="69">
        <v>9</v>
      </c>
      <c r="J51" s="69">
        <v>12</v>
      </c>
      <c r="K51" s="69">
        <v>7</v>
      </c>
      <c r="L51" s="69">
        <v>14</v>
      </c>
      <c r="M51" s="69">
        <v>13</v>
      </c>
      <c r="N51" s="69">
        <v>7</v>
      </c>
      <c r="O51" s="69">
        <v>13</v>
      </c>
      <c r="P51" s="69">
        <v>2</v>
      </c>
      <c r="Q51" s="69">
        <v>2</v>
      </c>
      <c r="R51" s="69"/>
      <c r="S51" s="69"/>
      <c r="T51" s="37">
        <f t="shared" si="12"/>
        <v>84</v>
      </c>
      <c r="U51" s="50">
        <f t="shared" si="13"/>
        <v>32.8125</v>
      </c>
      <c r="V51" s="51">
        <f t="shared" si="14"/>
        <v>0</v>
      </c>
      <c r="W51" s="52">
        <f t="shared" si="15"/>
        <v>84</v>
      </c>
      <c r="X51" s="53">
        <f t="shared" si="22"/>
        <v>40</v>
      </c>
      <c r="Y51" s="54">
        <f t="shared" si="16"/>
        <v>32.25806451612903</v>
      </c>
      <c r="Z51" s="55">
        <f t="shared" si="17"/>
        <v>0</v>
      </c>
      <c r="AA51" s="56">
        <f t="shared" si="18"/>
        <v>40</v>
      </c>
      <c r="AB51" s="57">
        <f t="shared" si="23"/>
        <v>44</v>
      </c>
      <c r="AC51" s="58">
        <f t="shared" si="19"/>
        <v>33.333333333333336</v>
      </c>
      <c r="AD51" s="59">
        <f t="shared" si="20"/>
        <v>0</v>
      </c>
      <c r="AE51" s="60">
        <f t="shared" si="21"/>
        <v>44</v>
      </c>
    </row>
    <row r="52" spans="1:31" ht="12.75">
      <c r="A52" s="37" t="s">
        <v>33</v>
      </c>
      <c r="B52" s="70"/>
      <c r="C52" s="70"/>
      <c r="D52" s="70"/>
      <c r="E52" s="70"/>
      <c r="F52" s="69"/>
      <c r="G52" s="69"/>
      <c r="H52" s="69">
        <v>1</v>
      </c>
      <c r="I52" s="69">
        <v>2</v>
      </c>
      <c r="J52" s="69">
        <v>5</v>
      </c>
      <c r="K52" s="69">
        <v>7</v>
      </c>
      <c r="L52" s="69">
        <v>2</v>
      </c>
      <c r="M52" s="69">
        <v>6</v>
      </c>
      <c r="N52" s="69">
        <v>7</v>
      </c>
      <c r="O52" s="69">
        <v>3</v>
      </c>
      <c r="P52" s="69">
        <v>2</v>
      </c>
      <c r="Q52" s="69">
        <v>1</v>
      </c>
      <c r="R52" s="69"/>
      <c r="S52" s="69"/>
      <c r="T52" s="37">
        <f t="shared" si="12"/>
        <v>36</v>
      </c>
      <c r="U52" s="50">
        <f t="shared" si="13"/>
        <v>14.0625</v>
      </c>
      <c r="V52" s="51">
        <f t="shared" si="14"/>
        <v>0</v>
      </c>
      <c r="W52" s="52">
        <f t="shared" si="15"/>
        <v>36</v>
      </c>
      <c r="X52" s="53">
        <f t="shared" si="22"/>
        <v>17</v>
      </c>
      <c r="Y52" s="54">
        <f t="shared" si="16"/>
        <v>13.709677419354838</v>
      </c>
      <c r="Z52" s="55">
        <f t="shared" si="17"/>
        <v>0</v>
      </c>
      <c r="AA52" s="56">
        <f t="shared" si="18"/>
        <v>17</v>
      </c>
      <c r="AB52" s="57">
        <f t="shared" si="23"/>
        <v>19</v>
      </c>
      <c r="AC52" s="58">
        <f t="shared" si="19"/>
        <v>14.393939393939394</v>
      </c>
      <c r="AD52" s="59">
        <f t="shared" si="20"/>
        <v>0</v>
      </c>
      <c r="AE52" s="60">
        <f t="shared" si="21"/>
        <v>19</v>
      </c>
    </row>
    <row r="53" spans="1:31" ht="12.75">
      <c r="A53" s="37" t="s">
        <v>34</v>
      </c>
      <c r="B53" s="70"/>
      <c r="C53" s="70"/>
      <c r="D53" s="70"/>
      <c r="E53" s="70"/>
      <c r="F53" s="69"/>
      <c r="G53" s="69"/>
      <c r="H53" s="69">
        <v>2</v>
      </c>
      <c r="I53" s="69">
        <v>6</v>
      </c>
      <c r="J53" s="69">
        <v>3</v>
      </c>
      <c r="K53" s="69">
        <v>3</v>
      </c>
      <c r="L53" s="69">
        <v>2</v>
      </c>
      <c r="M53" s="69">
        <v>2</v>
      </c>
      <c r="N53" s="69">
        <v>7</v>
      </c>
      <c r="O53" s="69">
        <v>1</v>
      </c>
      <c r="P53" s="69">
        <v>1</v>
      </c>
      <c r="Q53" s="69">
        <v>2</v>
      </c>
      <c r="R53" s="69"/>
      <c r="S53" s="69">
        <v>1</v>
      </c>
      <c r="T53" s="37">
        <f t="shared" si="12"/>
        <v>30</v>
      </c>
      <c r="U53" s="50">
        <f t="shared" si="13"/>
        <v>11.71875</v>
      </c>
      <c r="V53" s="51">
        <f t="shared" si="14"/>
        <v>0</v>
      </c>
      <c r="W53" s="52">
        <f t="shared" si="15"/>
        <v>30</v>
      </c>
      <c r="X53" s="53">
        <f t="shared" si="22"/>
        <v>15</v>
      </c>
      <c r="Y53" s="54">
        <f t="shared" si="16"/>
        <v>12.096774193548388</v>
      </c>
      <c r="Z53" s="55">
        <f t="shared" si="17"/>
        <v>0</v>
      </c>
      <c r="AA53" s="56">
        <f t="shared" si="18"/>
        <v>15</v>
      </c>
      <c r="AB53" s="57">
        <f t="shared" si="23"/>
        <v>15</v>
      </c>
      <c r="AC53" s="58">
        <f t="shared" si="19"/>
        <v>11.363636363636363</v>
      </c>
      <c r="AD53" s="59">
        <f t="shared" si="20"/>
        <v>0</v>
      </c>
      <c r="AE53" s="60">
        <f t="shared" si="21"/>
        <v>15</v>
      </c>
    </row>
    <row r="54" spans="1:31" ht="12.75">
      <c r="A54" s="37" t="s">
        <v>35</v>
      </c>
      <c r="B54" s="70"/>
      <c r="C54" s="70"/>
      <c r="D54" s="70"/>
      <c r="E54" s="70"/>
      <c r="F54" s="69"/>
      <c r="G54" s="69"/>
      <c r="H54" s="69">
        <v>1</v>
      </c>
      <c r="I54" s="69"/>
      <c r="J54" s="69"/>
      <c r="K54" s="69">
        <v>1</v>
      </c>
      <c r="L54" s="69"/>
      <c r="M54" s="69">
        <v>1</v>
      </c>
      <c r="N54" s="69">
        <v>1</v>
      </c>
      <c r="O54" s="69"/>
      <c r="P54" s="69"/>
      <c r="Q54" s="69"/>
      <c r="R54" s="69"/>
      <c r="S54" s="69"/>
      <c r="T54" s="37">
        <f t="shared" si="12"/>
        <v>4</v>
      </c>
      <c r="U54" s="50">
        <f t="shared" si="13"/>
        <v>1.5625</v>
      </c>
      <c r="V54" s="51">
        <f t="shared" si="14"/>
        <v>4</v>
      </c>
      <c r="W54" s="52">
        <f t="shared" si="15"/>
        <v>0</v>
      </c>
      <c r="X54" s="53">
        <f t="shared" si="22"/>
        <v>2</v>
      </c>
      <c r="Y54" s="54">
        <f t="shared" si="16"/>
        <v>1.6129032258064515</v>
      </c>
      <c r="Z54" s="55">
        <f t="shared" si="17"/>
        <v>2</v>
      </c>
      <c r="AA54" s="56">
        <f t="shared" si="18"/>
        <v>0</v>
      </c>
      <c r="AB54" s="57">
        <f t="shared" si="23"/>
        <v>2</v>
      </c>
      <c r="AC54" s="58">
        <f t="shared" si="19"/>
        <v>1.5151515151515151</v>
      </c>
      <c r="AD54" s="59">
        <f t="shared" si="20"/>
        <v>2</v>
      </c>
      <c r="AE54" s="60">
        <f t="shared" si="21"/>
        <v>0</v>
      </c>
    </row>
    <row r="55" spans="1:31" ht="12.75">
      <c r="A55" s="37" t="s">
        <v>36</v>
      </c>
      <c r="B55" s="70"/>
      <c r="C55" s="70"/>
      <c r="D55" s="70"/>
      <c r="E55" s="70"/>
      <c r="F55" s="69"/>
      <c r="G55" s="69"/>
      <c r="H55" s="69"/>
      <c r="I55" s="69"/>
      <c r="J55" s="69"/>
      <c r="K55" s="69">
        <v>1</v>
      </c>
      <c r="L55" s="69"/>
      <c r="M55" s="69"/>
      <c r="N55" s="69">
        <v>1</v>
      </c>
      <c r="O55" s="69"/>
      <c r="P55" s="69"/>
      <c r="Q55" s="69"/>
      <c r="R55" s="69"/>
      <c r="S55" s="69"/>
      <c r="T55" s="37">
        <f t="shared" si="12"/>
        <v>2</v>
      </c>
      <c r="U55" s="50">
        <f t="shared" si="13"/>
        <v>0.78125</v>
      </c>
      <c r="V55" s="51">
        <f t="shared" si="14"/>
        <v>2</v>
      </c>
      <c r="W55" s="52">
        <f t="shared" si="15"/>
        <v>0</v>
      </c>
      <c r="X55" s="53">
        <f t="shared" si="22"/>
        <v>1</v>
      </c>
      <c r="Y55" s="54">
        <f t="shared" si="16"/>
        <v>0.8064516129032258</v>
      </c>
      <c r="Z55" s="55">
        <f t="shared" si="17"/>
        <v>1</v>
      </c>
      <c r="AA55" s="56">
        <f t="shared" si="18"/>
        <v>0</v>
      </c>
      <c r="AB55" s="57">
        <f t="shared" si="23"/>
        <v>1</v>
      </c>
      <c r="AC55" s="58">
        <f t="shared" si="19"/>
        <v>0.7575757575757576</v>
      </c>
      <c r="AD55" s="59">
        <f t="shared" si="20"/>
        <v>1</v>
      </c>
      <c r="AE55" s="60">
        <f t="shared" si="21"/>
        <v>0</v>
      </c>
    </row>
    <row r="56" spans="1:31" ht="12.75">
      <c r="A56" s="37" t="s">
        <v>37</v>
      </c>
      <c r="B56" s="70"/>
      <c r="C56" s="70"/>
      <c r="D56" s="70"/>
      <c r="E56" s="70"/>
      <c r="F56" s="69"/>
      <c r="G56" s="69"/>
      <c r="H56" s="69"/>
      <c r="I56" s="69"/>
      <c r="J56" s="69"/>
      <c r="K56" s="69"/>
      <c r="L56" s="69"/>
      <c r="M56" s="69"/>
      <c r="N56" s="69">
        <v>1</v>
      </c>
      <c r="O56" s="69"/>
      <c r="P56" s="69">
        <v>1</v>
      </c>
      <c r="Q56" s="69"/>
      <c r="R56" s="69"/>
      <c r="S56" s="69"/>
      <c r="T56" s="37">
        <f t="shared" si="12"/>
        <v>2</v>
      </c>
      <c r="U56" s="50">
        <f t="shared" si="13"/>
        <v>0.78125</v>
      </c>
      <c r="V56" s="51">
        <f t="shared" si="14"/>
        <v>2</v>
      </c>
      <c r="W56" s="52">
        <f t="shared" si="15"/>
        <v>0</v>
      </c>
      <c r="X56" s="53">
        <f t="shared" si="22"/>
        <v>2</v>
      </c>
      <c r="Y56" s="54">
        <f t="shared" si="16"/>
        <v>1.6129032258064515</v>
      </c>
      <c r="Z56" s="55">
        <f t="shared" si="17"/>
        <v>2</v>
      </c>
      <c r="AA56" s="56">
        <f t="shared" si="18"/>
        <v>0</v>
      </c>
      <c r="AB56" s="57">
        <f t="shared" si="23"/>
        <v>0</v>
      </c>
      <c r="AC56" s="58">
        <f t="shared" si="19"/>
        <v>0</v>
      </c>
      <c r="AD56" s="59">
        <f t="shared" si="20"/>
        <v>0</v>
      </c>
      <c r="AE56" s="60">
        <f t="shared" si="21"/>
        <v>0</v>
      </c>
    </row>
    <row r="57" spans="1:31" ht="12.75">
      <c r="A57" s="37" t="s">
        <v>38</v>
      </c>
      <c r="B57" s="70"/>
      <c r="C57" s="70"/>
      <c r="D57" s="70"/>
      <c r="E57" s="70"/>
      <c r="F57" s="69"/>
      <c r="G57" s="69"/>
      <c r="H57" s="69"/>
      <c r="I57" s="69"/>
      <c r="J57" s="69"/>
      <c r="K57" s="69"/>
      <c r="L57" s="69">
        <v>2</v>
      </c>
      <c r="M57" s="69"/>
      <c r="N57" s="69"/>
      <c r="O57" s="69"/>
      <c r="P57" s="69"/>
      <c r="Q57" s="69"/>
      <c r="R57" s="69"/>
      <c r="S57" s="69"/>
      <c r="T57" s="37">
        <f t="shared" si="12"/>
        <v>2</v>
      </c>
      <c r="U57" s="50">
        <f t="shared" si="13"/>
        <v>0.78125</v>
      </c>
      <c r="V57" s="51">
        <f t="shared" si="14"/>
        <v>2</v>
      </c>
      <c r="W57" s="52">
        <f t="shared" si="15"/>
        <v>0</v>
      </c>
      <c r="X57" s="53">
        <f t="shared" si="22"/>
        <v>2</v>
      </c>
      <c r="Y57" s="54">
        <f t="shared" si="16"/>
        <v>1.6129032258064515</v>
      </c>
      <c r="Z57" s="55">
        <f t="shared" si="17"/>
        <v>2</v>
      </c>
      <c r="AA57" s="56">
        <f t="shared" si="18"/>
        <v>0</v>
      </c>
      <c r="AB57" s="57">
        <f t="shared" si="23"/>
        <v>0</v>
      </c>
      <c r="AC57" s="58">
        <f t="shared" si="19"/>
        <v>0</v>
      </c>
      <c r="AD57" s="59">
        <f t="shared" si="20"/>
        <v>0</v>
      </c>
      <c r="AE57" s="60">
        <f t="shared" si="21"/>
        <v>0</v>
      </c>
    </row>
    <row r="58" spans="1:31" ht="12.75">
      <c r="A58" s="37" t="s">
        <v>39</v>
      </c>
      <c r="B58" s="70"/>
      <c r="C58" s="70"/>
      <c r="D58" s="70"/>
      <c r="E58" s="70"/>
      <c r="F58" s="69"/>
      <c r="G58" s="69"/>
      <c r="H58" s="69">
        <v>4</v>
      </c>
      <c r="I58" s="69">
        <v>3</v>
      </c>
      <c r="J58" s="69">
        <v>3</v>
      </c>
      <c r="K58" s="69">
        <v>1</v>
      </c>
      <c r="L58" s="69">
        <v>3</v>
      </c>
      <c r="M58" s="69">
        <v>5</v>
      </c>
      <c r="N58" s="69">
        <v>5</v>
      </c>
      <c r="O58" s="69">
        <v>7</v>
      </c>
      <c r="P58" s="69">
        <v>3</v>
      </c>
      <c r="Q58" s="69"/>
      <c r="R58" s="69"/>
      <c r="S58" s="69"/>
      <c r="T58" s="37">
        <f t="shared" si="12"/>
        <v>34</v>
      </c>
      <c r="U58" s="50">
        <f t="shared" si="13"/>
        <v>13.28125</v>
      </c>
      <c r="V58" s="51">
        <f t="shared" si="14"/>
        <v>0</v>
      </c>
      <c r="W58" s="52">
        <f t="shared" si="15"/>
        <v>34</v>
      </c>
      <c r="X58" s="53">
        <f t="shared" si="22"/>
        <v>18</v>
      </c>
      <c r="Y58" s="54">
        <f t="shared" si="16"/>
        <v>14.516129032258064</v>
      </c>
      <c r="Z58" s="55">
        <f t="shared" si="17"/>
        <v>0</v>
      </c>
      <c r="AA58" s="56">
        <f t="shared" si="18"/>
        <v>18</v>
      </c>
      <c r="AB58" s="57">
        <f t="shared" si="23"/>
        <v>16</v>
      </c>
      <c r="AC58" s="58">
        <f t="shared" si="19"/>
        <v>12.121212121212121</v>
      </c>
      <c r="AD58" s="59">
        <f t="shared" si="20"/>
        <v>0</v>
      </c>
      <c r="AE58" s="60">
        <f t="shared" si="21"/>
        <v>16</v>
      </c>
    </row>
    <row r="59" spans="1:31" ht="28.5" customHeight="1" thickBot="1">
      <c r="A59" s="61" t="s">
        <v>25</v>
      </c>
      <c r="B59" s="92" t="s">
        <v>47</v>
      </c>
      <c r="C59" s="92"/>
      <c r="D59" s="92"/>
      <c r="E59" s="92"/>
      <c r="F59" s="92"/>
      <c r="G59" s="92"/>
      <c r="H59" s="92"/>
      <c r="I59" s="92"/>
      <c r="J59" s="92"/>
      <c r="K59" s="92"/>
      <c r="L59" s="92"/>
      <c r="M59" s="92"/>
      <c r="N59" s="92"/>
      <c r="O59" s="92"/>
      <c r="P59" s="92"/>
      <c r="Q59" s="92"/>
      <c r="R59" s="92"/>
      <c r="S59" s="93"/>
      <c r="T59" s="62"/>
      <c r="U59" s="63"/>
      <c r="V59" s="63"/>
      <c r="W59" s="64">
        <f>SUM(V49:V58)</f>
        <v>10</v>
      </c>
      <c r="X59" s="65"/>
      <c r="Y59" s="66"/>
      <c r="Z59" s="66"/>
      <c r="AA59" s="64">
        <f>SUM(Z49:Z58)</f>
        <v>7</v>
      </c>
      <c r="AB59" s="65"/>
      <c r="AC59" s="66"/>
      <c r="AD59" s="66"/>
      <c r="AE59" s="64">
        <f>SUM(AD49:AD58)</f>
        <v>3</v>
      </c>
    </row>
    <row r="60" spans="1:31" ht="12.75">
      <c r="A60" s="3"/>
      <c r="B60" s="3"/>
      <c r="C60" s="3"/>
      <c r="D60" s="3"/>
      <c r="E60" s="3"/>
      <c r="F60" s="3"/>
      <c r="G60" s="3"/>
      <c r="H60" s="3"/>
      <c r="I60" s="3"/>
      <c r="J60" s="3"/>
      <c r="K60" s="3"/>
      <c r="L60" s="3"/>
      <c r="M60" s="3"/>
      <c r="N60" s="3"/>
      <c r="O60" s="3"/>
      <c r="P60" s="3"/>
      <c r="Q60" s="3"/>
      <c r="R60" s="3"/>
      <c r="S60" s="3"/>
      <c r="T60" s="3"/>
      <c r="U60" s="3"/>
      <c r="V60" s="67"/>
      <c r="W60" s="67"/>
      <c r="X60" s="67"/>
      <c r="Y60" s="67"/>
      <c r="Z60" s="67"/>
      <c r="AA60" s="67"/>
      <c r="AB60" s="67"/>
      <c r="AC60" s="67"/>
      <c r="AD60" s="67"/>
      <c r="AE60" s="14"/>
    </row>
    <row r="61" spans="1:6" ht="12.75">
      <c r="A61" s="17" t="s">
        <v>27</v>
      </c>
      <c r="E61" s="88" t="str">
        <f>IF(SUM(B49:S58)+AE42=AB5,"JA","NEIN")</f>
        <v>JA</v>
      </c>
      <c r="F61" s="88"/>
    </row>
    <row r="62" spans="24:31" ht="12.75">
      <c r="X62" s="96" t="s">
        <v>49</v>
      </c>
      <c r="Y62" s="96"/>
      <c r="Z62" s="96"/>
      <c r="AA62" s="96"/>
      <c r="AB62" s="96"/>
      <c r="AC62" s="96"/>
      <c r="AD62" s="96"/>
      <c r="AE62" s="73">
        <v>0</v>
      </c>
    </row>
    <row r="63" ht="12.75"/>
    <row r="64" ht="12.75"/>
    <row r="65" ht="12.75"/>
    <row r="66" ht="12.75"/>
    <row r="67" ht="12.75"/>
    <row r="68" ht="12.75"/>
    <row r="69" ht="12.75"/>
    <row r="70" ht="12.75"/>
    <row r="71" ht="12.75"/>
    <row r="72" ht="12.75"/>
    <row r="73" ht="12.75"/>
    <row r="74" ht="12.75"/>
    <row r="75" ht="12.75"/>
  </sheetData>
  <sheetProtection password="C9E5" sheet="1" scenarios="1" formatColumns="0" formatRows="0" insertColumns="0" insertRows="0"/>
  <mergeCells count="72">
    <mergeCell ref="AB44:AC44"/>
    <mergeCell ref="A11:AA11"/>
    <mergeCell ref="A44:AA44"/>
    <mergeCell ref="B14:C14"/>
    <mergeCell ref="D14:E14"/>
    <mergeCell ref="F14:G14"/>
    <mergeCell ref="R14:S14"/>
    <mergeCell ref="B13:S13"/>
    <mergeCell ref="H14:I14"/>
    <mergeCell ref="J14:K14"/>
    <mergeCell ref="AB48:AE48"/>
    <mergeCell ref="X15:AA15"/>
    <mergeCell ref="AB15:AE15"/>
    <mergeCell ref="B47:C47"/>
    <mergeCell ref="D47:E47"/>
    <mergeCell ref="F47:G47"/>
    <mergeCell ref="R47:S47"/>
    <mergeCell ref="B46:S46"/>
    <mergeCell ref="E24:F24"/>
    <mergeCell ref="H47:I47"/>
    <mergeCell ref="E61:F61"/>
    <mergeCell ref="A6:AA6"/>
    <mergeCell ref="X48:AA48"/>
    <mergeCell ref="B22:S22"/>
    <mergeCell ref="B59:S59"/>
    <mergeCell ref="J47:K47"/>
    <mergeCell ref="L47:M47"/>
    <mergeCell ref="N47:O47"/>
    <mergeCell ref="P47:Q47"/>
    <mergeCell ref="L14:M14"/>
    <mergeCell ref="B1:F1"/>
    <mergeCell ref="B2:F2"/>
    <mergeCell ref="B3:F3"/>
    <mergeCell ref="V1:AB1"/>
    <mergeCell ref="Y42:AD42"/>
    <mergeCell ref="B4:F4"/>
    <mergeCell ref="B35:F35"/>
    <mergeCell ref="U38:AA38"/>
    <mergeCell ref="AB38:AC38"/>
    <mergeCell ref="AB11:AC11"/>
    <mergeCell ref="N14:O14"/>
    <mergeCell ref="P14:Q14"/>
    <mergeCell ref="Y9:AD9"/>
    <mergeCell ref="BA1:BG1"/>
    <mergeCell ref="AG2:AK2"/>
    <mergeCell ref="AG3:AK3"/>
    <mergeCell ref="U5:AA5"/>
    <mergeCell ref="AB5:AC5"/>
    <mergeCell ref="AG4:AK4"/>
    <mergeCell ref="AZ5:BF5"/>
    <mergeCell ref="BG5:BH5"/>
    <mergeCell ref="AG1:AK1"/>
    <mergeCell ref="AG36:AK36"/>
    <mergeCell ref="B37:F37"/>
    <mergeCell ref="AG37:AK37"/>
    <mergeCell ref="BG6:BH6"/>
    <mergeCell ref="B34:F34"/>
    <mergeCell ref="V34:AB34"/>
    <mergeCell ref="AG34:AK34"/>
    <mergeCell ref="BA34:BG34"/>
    <mergeCell ref="AB6:AC6"/>
    <mergeCell ref="AF6:BF6"/>
    <mergeCell ref="X62:AD62"/>
    <mergeCell ref="X25:AD25"/>
    <mergeCell ref="AZ38:BF38"/>
    <mergeCell ref="BG38:BH38"/>
    <mergeCell ref="A39:AA39"/>
    <mergeCell ref="AB39:AC39"/>
    <mergeCell ref="AF39:BF39"/>
    <mergeCell ref="BG39:BH39"/>
    <mergeCell ref="AG35:AK35"/>
    <mergeCell ref="B36:F36"/>
  </mergeCells>
  <printOptions/>
  <pageMargins left="0.75" right="0.47" top="1" bottom="1" header="0.4921259845" footer="0.4921259845"/>
  <pageSetup orientation="landscape" paperSize="9" r:id="rId4"/>
  <headerFooter alignWithMargins="0">
    <oddHeader>&amp;C&amp;"Arial,Fett"ERGEBNISSE U18-BUNDESTAGSWAHL AM 18.09.2009&amp;"Arial,Standard" im Wahlkreis 195 - Greiz / Altenburger Land</oddHeader>
    <oddFooter>&amp;L&amp;"Arial,Fett"&amp;12U18-Wahllokal Nr. 275&amp;"Arial,Standard"&amp;10
&amp;"Arial,Fett Kursiv"Jugendfeuerwehr Mohlsdorf&amp;RErstellung: Jugendfeuerwehr Mohlsdorf
Zur Nutzung in den Schulen freigegeben.</oddFooter>
  </headerFooter>
  <drawing r:id="rId3"/>
  <legacyDrawing r:id="rId2"/>
</worksheet>
</file>

<file path=xl/worksheets/sheet7.xml><?xml version="1.0" encoding="utf-8"?>
<worksheet xmlns="http://schemas.openxmlformats.org/spreadsheetml/2006/main" xmlns:r="http://schemas.openxmlformats.org/officeDocument/2006/relationships">
  <dimension ref="A1:BJ62"/>
  <sheetViews>
    <sheetView zoomScale="85" zoomScaleNormal="85" workbookViewId="0" topLeftCell="L7">
      <selection activeCell="AE25" sqref="AE25"/>
    </sheetView>
  </sheetViews>
  <sheetFormatPr defaultColWidth="11.421875" defaultRowHeight="12.75"/>
  <cols>
    <col min="1" max="1" width="15.28125" style="17" customWidth="1"/>
    <col min="2" max="27" width="3.7109375" style="17" customWidth="1"/>
    <col min="28" max="28" width="4.57421875" style="17" bestFit="1" customWidth="1"/>
    <col min="29" max="31" width="3.7109375" style="17" customWidth="1"/>
    <col min="32" max="32" width="13.7109375" style="17" bestFit="1" customWidth="1"/>
    <col min="33" max="58" width="3.7109375" style="17" customWidth="1"/>
    <col min="59" max="59" width="4.140625" style="17" bestFit="1" customWidth="1"/>
    <col min="60" max="89" width="3.7109375" style="17" customWidth="1"/>
    <col min="90" max="16384" width="11.421875" style="17" customWidth="1"/>
  </cols>
  <sheetData>
    <row r="1" spans="1:62" s="12" customFormat="1" ht="16.5" thickTop="1">
      <c r="A1" s="6" t="s">
        <v>0</v>
      </c>
      <c r="B1" s="78" t="s">
        <v>1</v>
      </c>
      <c r="C1" s="78"/>
      <c r="D1" s="78"/>
      <c r="E1" s="78"/>
      <c r="F1" s="78"/>
      <c r="G1" s="7"/>
      <c r="H1" s="7"/>
      <c r="I1" s="7"/>
      <c r="J1" s="7"/>
      <c r="K1" s="7"/>
      <c r="L1" s="7"/>
      <c r="M1" s="7"/>
      <c r="N1" s="7"/>
      <c r="O1" s="7"/>
      <c r="P1" s="7"/>
      <c r="Q1" s="7"/>
      <c r="R1" s="7"/>
      <c r="S1" s="8"/>
      <c r="T1" s="8"/>
      <c r="U1" s="8"/>
      <c r="V1" s="98" t="s">
        <v>41</v>
      </c>
      <c r="W1" s="98"/>
      <c r="X1" s="98"/>
      <c r="Y1" s="98"/>
      <c r="Z1" s="98"/>
      <c r="AA1" s="98"/>
      <c r="AB1" s="98"/>
      <c r="AC1" s="8"/>
      <c r="AD1" s="8"/>
      <c r="AE1" s="11"/>
      <c r="AF1" s="6" t="s">
        <v>0</v>
      </c>
      <c r="AG1" s="78" t="s">
        <v>1</v>
      </c>
      <c r="AH1" s="78"/>
      <c r="AI1" s="78"/>
      <c r="AJ1" s="78"/>
      <c r="AK1" s="78"/>
      <c r="AL1" s="7"/>
      <c r="AM1" s="7"/>
      <c r="AN1" s="7"/>
      <c r="AO1" s="7"/>
      <c r="AP1" s="7"/>
      <c r="AQ1" s="7"/>
      <c r="AR1" s="7"/>
      <c r="AS1" s="7"/>
      <c r="AT1" s="7"/>
      <c r="AU1" s="7"/>
      <c r="AV1" s="7"/>
      <c r="AW1" s="7"/>
      <c r="AX1" s="8"/>
      <c r="AY1" s="8"/>
      <c r="AZ1" s="8"/>
      <c r="BA1" s="98" t="s">
        <v>41</v>
      </c>
      <c r="BB1" s="98"/>
      <c r="BC1" s="98"/>
      <c r="BD1" s="98"/>
      <c r="BE1" s="98"/>
      <c r="BF1" s="98"/>
      <c r="BG1" s="98"/>
      <c r="BH1" s="8"/>
      <c r="BI1" s="8"/>
      <c r="BJ1" s="11"/>
    </row>
    <row r="2" spans="1:62" ht="12.75" customHeight="1">
      <c r="A2" s="13" t="s">
        <v>2</v>
      </c>
      <c r="B2" s="79" t="s">
        <v>3</v>
      </c>
      <c r="C2" s="79"/>
      <c r="D2" s="79"/>
      <c r="E2" s="79"/>
      <c r="F2" s="79"/>
      <c r="G2" s="1"/>
      <c r="H2" s="1"/>
      <c r="I2" s="1"/>
      <c r="J2" s="1"/>
      <c r="K2" s="1"/>
      <c r="L2" s="1"/>
      <c r="M2" s="1"/>
      <c r="N2" s="1"/>
      <c r="O2" s="1"/>
      <c r="P2" s="1"/>
      <c r="Q2" s="1"/>
      <c r="R2" s="1"/>
      <c r="S2" s="14"/>
      <c r="T2" s="14"/>
      <c r="U2" s="14"/>
      <c r="V2" s="14"/>
      <c r="W2" s="14"/>
      <c r="X2" s="14"/>
      <c r="Y2" s="14"/>
      <c r="Z2" s="14"/>
      <c r="AA2" s="15" t="s">
        <v>4</v>
      </c>
      <c r="AB2" s="5">
        <v>276</v>
      </c>
      <c r="AC2" s="3"/>
      <c r="AD2" s="3"/>
      <c r="AE2" s="16"/>
      <c r="AF2" s="13" t="s">
        <v>2</v>
      </c>
      <c r="AG2" s="79" t="s">
        <v>3</v>
      </c>
      <c r="AH2" s="79"/>
      <c r="AI2" s="79"/>
      <c r="AJ2" s="79"/>
      <c r="AK2" s="79"/>
      <c r="AL2" s="1"/>
      <c r="AM2" s="1"/>
      <c r="AN2" s="1"/>
      <c r="AO2" s="1"/>
      <c r="AP2" s="1"/>
      <c r="AQ2" s="1"/>
      <c r="AR2" s="1"/>
      <c r="AS2" s="1"/>
      <c r="AT2" s="1"/>
      <c r="AU2" s="1"/>
      <c r="AV2" s="1"/>
      <c r="AW2" s="1"/>
      <c r="AX2" s="14"/>
      <c r="AY2" s="14"/>
      <c r="AZ2" s="14"/>
      <c r="BA2" s="14"/>
      <c r="BB2" s="14"/>
      <c r="BC2" s="14"/>
      <c r="BD2" s="14"/>
      <c r="BE2" s="14"/>
      <c r="BF2" s="15" t="s">
        <v>4</v>
      </c>
      <c r="BG2" s="5">
        <f>AB2</f>
        <v>276</v>
      </c>
      <c r="BH2" s="3"/>
      <c r="BI2" s="3"/>
      <c r="BJ2" s="16"/>
    </row>
    <row r="3" spans="1:62" ht="12.75" customHeight="1">
      <c r="A3" s="13" t="s">
        <v>5</v>
      </c>
      <c r="B3" s="77" t="s">
        <v>6</v>
      </c>
      <c r="C3" s="77"/>
      <c r="D3" s="77"/>
      <c r="E3" s="77"/>
      <c r="F3" s="77"/>
      <c r="G3" s="3"/>
      <c r="H3" s="3"/>
      <c r="I3" s="3"/>
      <c r="J3" s="3"/>
      <c r="K3" s="3"/>
      <c r="L3" s="3"/>
      <c r="M3" s="3"/>
      <c r="N3" s="3"/>
      <c r="O3" s="3"/>
      <c r="P3" s="3"/>
      <c r="Q3" s="3"/>
      <c r="R3" s="3"/>
      <c r="S3" s="14"/>
      <c r="T3" s="14"/>
      <c r="U3" s="14"/>
      <c r="V3" s="14"/>
      <c r="W3" s="14"/>
      <c r="X3" s="14"/>
      <c r="Y3" s="14"/>
      <c r="Z3" s="14"/>
      <c r="AA3" s="14"/>
      <c r="AB3" s="14"/>
      <c r="AC3" s="14"/>
      <c r="AD3" s="14"/>
      <c r="AE3" s="16"/>
      <c r="AF3" s="13" t="s">
        <v>5</v>
      </c>
      <c r="AG3" s="77" t="s">
        <v>6</v>
      </c>
      <c r="AH3" s="77"/>
      <c r="AI3" s="77"/>
      <c r="AJ3" s="77"/>
      <c r="AK3" s="77"/>
      <c r="AL3" s="3"/>
      <c r="AM3" s="3"/>
      <c r="AN3" s="3"/>
      <c r="AO3" s="3"/>
      <c r="AP3" s="3"/>
      <c r="AQ3" s="3"/>
      <c r="AR3" s="3"/>
      <c r="AS3" s="3"/>
      <c r="AT3" s="3"/>
      <c r="AU3" s="3"/>
      <c r="AV3" s="3"/>
      <c r="AW3" s="3"/>
      <c r="AX3" s="14"/>
      <c r="AY3" s="14"/>
      <c r="AZ3" s="14"/>
      <c r="BA3" s="14"/>
      <c r="BB3" s="14"/>
      <c r="BC3" s="14"/>
      <c r="BD3" s="14"/>
      <c r="BE3" s="14"/>
      <c r="BF3" s="14"/>
      <c r="BG3" s="14"/>
      <c r="BH3" s="14"/>
      <c r="BI3" s="14"/>
      <c r="BJ3" s="16"/>
    </row>
    <row r="4" spans="1:62" ht="12.75" customHeight="1">
      <c r="A4" s="68" t="s">
        <v>43</v>
      </c>
      <c r="B4" s="76">
        <v>1</v>
      </c>
      <c r="C4" s="76"/>
      <c r="D4" s="76"/>
      <c r="E4" s="76"/>
      <c r="F4" s="76"/>
      <c r="G4" s="3"/>
      <c r="H4" s="3"/>
      <c r="I4" s="3"/>
      <c r="J4" s="3"/>
      <c r="K4" s="3"/>
      <c r="L4" s="3"/>
      <c r="M4" s="3"/>
      <c r="N4" s="3"/>
      <c r="O4" s="3"/>
      <c r="P4" s="3"/>
      <c r="Q4" s="3"/>
      <c r="R4" s="3"/>
      <c r="S4" s="14"/>
      <c r="T4" s="14"/>
      <c r="U4" s="14"/>
      <c r="V4" s="14"/>
      <c r="W4" s="14"/>
      <c r="X4" s="14"/>
      <c r="Y4" s="14"/>
      <c r="Z4" s="14"/>
      <c r="AA4" s="14"/>
      <c r="AB4" s="3"/>
      <c r="AC4" s="14"/>
      <c r="AD4" s="14"/>
      <c r="AE4" s="16"/>
      <c r="AF4" s="68" t="s">
        <v>43</v>
      </c>
      <c r="AG4" s="76">
        <v>3</v>
      </c>
      <c r="AH4" s="76"/>
      <c r="AI4" s="76"/>
      <c r="AJ4" s="76"/>
      <c r="AK4" s="76"/>
      <c r="AL4" s="3"/>
      <c r="AM4" s="3"/>
      <c r="AN4" s="3"/>
      <c r="AO4" s="3"/>
      <c r="AP4" s="3"/>
      <c r="AQ4" s="3"/>
      <c r="AR4" s="3"/>
      <c r="AS4" s="3"/>
      <c r="AT4" s="3"/>
      <c r="AU4" s="3"/>
      <c r="AV4" s="3"/>
      <c r="AW4" s="3"/>
      <c r="AX4" s="14"/>
      <c r="AY4" s="14"/>
      <c r="AZ4" s="14"/>
      <c r="BA4" s="14"/>
      <c r="BB4" s="14"/>
      <c r="BC4" s="14"/>
      <c r="BD4" s="14"/>
      <c r="BE4" s="14"/>
      <c r="BF4" s="14"/>
      <c r="BG4" s="3"/>
      <c r="BH4" s="14"/>
      <c r="BI4" s="14"/>
      <c r="BJ4" s="16"/>
    </row>
    <row r="5" spans="1:62" ht="12.75">
      <c r="A5" s="13"/>
      <c r="B5" s="14"/>
      <c r="C5" s="14"/>
      <c r="D5" s="14"/>
      <c r="E5" s="14"/>
      <c r="F5" s="14"/>
      <c r="G5" s="14"/>
      <c r="H5" s="14"/>
      <c r="I5" s="14"/>
      <c r="J5" s="14"/>
      <c r="K5" s="14"/>
      <c r="L5" s="14"/>
      <c r="M5" s="14"/>
      <c r="N5" s="14"/>
      <c r="O5" s="14"/>
      <c r="P5" s="14"/>
      <c r="Q5" s="14"/>
      <c r="R5" s="14"/>
      <c r="S5" s="101" t="s">
        <v>50</v>
      </c>
      <c r="T5" s="101"/>
      <c r="U5" s="101"/>
      <c r="V5" s="101"/>
      <c r="W5" s="101"/>
      <c r="X5" s="101"/>
      <c r="Y5" s="101"/>
      <c r="Z5" s="101"/>
      <c r="AA5" s="101"/>
      <c r="AB5" s="99">
        <v>130</v>
      </c>
      <c r="AC5" s="99"/>
      <c r="AD5" s="14"/>
      <c r="AE5" s="16"/>
      <c r="AF5" s="13"/>
      <c r="AG5" s="14"/>
      <c r="AH5" s="14"/>
      <c r="AI5" s="14"/>
      <c r="AJ5" s="14"/>
      <c r="AK5" s="14"/>
      <c r="AL5" s="14"/>
      <c r="AM5" s="14"/>
      <c r="AN5" s="14"/>
      <c r="AO5" s="14"/>
      <c r="AP5" s="14"/>
      <c r="AQ5" s="14"/>
      <c r="AR5" s="14"/>
      <c r="AS5" s="14"/>
      <c r="AT5" s="14"/>
      <c r="AU5" s="14"/>
      <c r="AV5" s="14"/>
      <c r="AW5" s="14"/>
      <c r="AX5" s="14"/>
      <c r="AY5" s="14"/>
      <c r="AZ5" s="77" t="s">
        <v>7</v>
      </c>
      <c r="BA5" s="77"/>
      <c r="BB5" s="77"/>
      <c r="BC5" s="77"/>
      <c r="BD5" s="77"/>
      <c r="BE5" s="77"/>
      <c r="BF5" s="77"/>
      <c r="BG5" s="99">
        <f>AB5</f>
        <v>130</v>
      </c>
      <c r="BH5" s="99"/>
      <c r="BI5" s="14"/>
      <c r="BJ5" s="16"/>
    </row>
    <row r="6" spans="1:62" ht="13.5" thickBot="1">
      <c r="A6" s="74"/>
      <c r="B6" s="75"/>
      <c r="C6" s="75"/>
      <c r="D6" s="75"/>
      <c r="E6" s="75"/>
      <c r="F6" s="75"/>
      <c r="G6" s="75"/>
      <c r="H6" s="75"/>
      <c r="I6" s="75"/>
      <c r="J6" s="75"/>
      <c r="K6" s="75"/>
      <c r="L6" s="75"/>
      <c r="M6" s="75"/>
      <c r="N6" s="75"/>
      <c r="O6" s="75"/>
      <c r="P6" s="75"/>
      <c r="Q6" s="75"/>
      <c r="R6" s="75"/>
      <c r="S6" s="75"/>
      <c r="T6" s="75"/>
      <c r="U6" s="75"/>
      <c r="V6" s="75"/>
      <c r="W6" s="75"/>
      <c r="X6" s="75"/>
      <c r="Y6" s="75"/>
      <c r="Z6" s="75"/>
      <c r="AA6" s="75"/>
      <c r="AB6" s="100"/>
      <c r="AC6" s="100"/>
      <c r="AD6" s="19"/>
      <c r="AE6" s="20"/>
      <c r="AF6" s="74" t="s">
        <v>42</v>
      </c>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100">
        <f>AB6</f>
        <v>0</v>
      </c>
      <c r="BH6" s="100"/>
      <c r="BI6" s="19"/>
      <c r="BJ6" s="20"/>
    </row>
    <row r="7" spans="6:18" ht="13.5" thickTop="1">
      <c r="F7" s="21"/>
      <c r="G7" s="21"/>
      <c r="H7" s="21"/>
      <c r="I7" s="21"/>
      <c r="J7" s="21"/>
      <c r="K7" s="21"/>
      <c r="L7" s="21"/>
      <c r="M7" s="21"/>
      <c r="N7" s="21"/>
      <c r="O7" s="21"/>
      <c r="P7" s="21"/>
      <c r="Q7" s="21"/>
      <c r="R7" s="21"/>
    </row>
    <row r="8" spans="1:35" ht="12.75">
      <c r="A8" s="22"/>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1"/>
      <c r="AG8" s="21"/>
      <c r="AH8" s="21"/>
      <c r="AI8" s="21"/>
    </row>
    <row r="9" spans="1:31" ht="18">
      <c r="A9" s="23" t="s">
        <v>9</v>
      </c>
      <c r="F9" s="21"/>
      <c r="G9" s="21"/>
      <c r="H9" s="21"/>
      <c r="I9" s="21"/>
      <c r="J9" s="21"/>
      <c r="K9" s="21"/>
      <c r="L9" s="21"/>
      <c r="M9" s="21"/>
      <c r="N9" s="21"/>
      <c r="O9" s="21"/>
      <c r="P9" s="21"/>
      <c r="Q9" s="21"/>
      <c r="R9" s="21"/>
      <c r="Y9" s="94" t="s">
        <v>44</v>
      </c>
      <c r="Z9" s="95"/>
      <c r="AA9" s="95"/>
      <c r="AB9" s="95"/>
      <c r="AC9" s="95"/>
      <c r="AD9" s="95"/>
      <c r="AE9" s="71"/>
    </row>
    <row r="10" ht="12.75"/>
    <row r="11" spans="1:29" ht="12.75">
      <c r="A11" s="97" t="s">
        <v>10</v>
      </c>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1">
        <v>2.5</v>
      </c>
      <c r="AC11" s="91"/>
    </row>
    <row r="12" spans="6:18" ht="13.5" thickBot="1">
      <c r="F12" s="21"/>
      <c r="G12" s="21"/>
      <c r="H12" s="21"/>
      <c r="I12" s="21"/>
      <c r="J12" s="21"/>
      <c r="K12" s="21"/>
      <c r="L12" s="21"/>
      <c r="M12" s="21"/>
      <c r="N12" s="21"/>
      <c r="O12" s="21"/>
      <c r="P12" s="21"/>
      <c r="Q12" s="21"/>
      <c r="R12" s="21"/>
    </row>
    <row r="13" spans="1:31" ht="12.75">
      <c r="A13" s="24" t="s">
        <v>11</v>
      </c>
      <c r="B13" s="86" t="s">
        <v>12</v>
      </c>
      <c r="C13" s="86"/>
      <c r="D13" s="86"/>
      <c r="E13" s="86"/>
      <c r="F13" s="86"/>
      <c r="G13" s="86"/>
      <c r="H13" s="86"/>
      <c r="I13" s="86"/>
      <c r="J13" s="86"/>
      <c r="K13" s="86"/>
      <c r="L13" s="86"/>
      <c r="M13" s="86"/>
      <c r="N13" s="86"/>
      <c r="O13" s="86"/>
      <c r="P13" s="86"/>
      <c r="Q13" s="86"/>
      <c r="R13" s="86"/>
      <c r="S13" s="87"/>
      <c r="T13" s="26" t="s">
        <v>13</v>
      </c>
      <c r="U13" s="25" t="s">
        <v>14</v>
      </c>
      <c r="V13" s="27" t="s">
        <v>15</v>
      </c>
      <c r="W13" s="28" t="s">
        <v>13</v>
      </c>
      <c r="X13" s="29" t="s">
        <v>13</v>
      </c>
      <c r="Y13" s="30" t="s">
        <v>14</v>
      </c>
      <c r="Z13" s="31" t="s">
        <v>15</v>
      </c>
      <c r="AA13" s="32" t="s">
        <v>13</v>
      </c>
      <c r="AB13" s="33" t="s">
        <v>13</v>
      </c>
      <c r="AC13" s="34" t="s">
        <v>14</v>
      </c>
      <c r="AD13" s="35" t="s">
        <v>15</v>
      </c>
      <c r="AE13" s="36" t="s">
        <v>13</v>
      </c>
    </row>
    <row r="14" spans="1:31" ht="12.75">
      <c r="A14" s="37"/>
      <c r="B14" s="89">
        <v>11</v>
      </c>
      <c r="C14" s="89"/>
      <c r="D14" s="89">
        <v>12</v>
      </c>
      <c r="E14" s="89"/>
      <c r="F14" s="89">
        <v>13</v>
      </c>
      <c r="G14" s="89"/>
      <c r="H14" s="89">
        <v>14</v>
      </c>
      <c r="I14" s="89"/>
      <c r="J14" s="89">
        <v>15</v>
      </c>
      <c r="K14" s="89"/>
      <c r="L14" s="89">
        <v>16</v>
      </c>
      <c r="M14" s="89"/>
      <c r="N14" s="89">
        <v>17</v>
      </c>
      <c r="O14" s="89"/>
      <c r="P14" s="89">
        <v>18</v>
      </c>
      <c r="Q14" s="89"/>
      <c r="R14" s="89">
        <v>19</v>
      </c>
      <c r="S14" s="90"/>
      <c r="T14" s="40"/>
      <c r="U14" s="41"/>
      <c r="V14" s="42"/>
      <c r="W14" s="43"/>
      <c r="X14" s="44"/>
      <c r="Y14" s="45"/>
      <c r="Z14" s="45"/>
      <c r="AA14" s="46"/>
      <c r="AB14" s="47"/>
      <c r="AC14" s="48"/>
      <c r="AD14" s="48"/>
      <c r="AE14" s="49"/>
    </row>
    <row r="15" spans="1:31" ht="12.75">
      <c r="A15" s="37"/>
      <c r="B15" s="38" t="s">
        <v>16</v>
      </c>
      <c r="C15" s="38" t="s">
        <v>17</v>
      </c>
      <c r="D15" s="38" t="s">
        <v>16</v>
      </c>
      <c r="E15" s="38" t="s">
        <v>17</v>
      </c>
      <c r="F15" s="38" t="s">
        <v>16</v>
      </c>
      <c r="G15" s="38" t="s">
        <v>17</v>
      </c>
      <c r="H15" s="38" t="s">
        <v>16</v>
      </c>
      <c r="I15" s="38" t="s">
        <v>17</v>
      </c>
      <c r="J15" s="38" t="s">
        <v>16</v>
      </c>
      <c r="K15" s="38" t="s">
        <v>17</v>
      </c>
      <c r="L15" s="38" t="s">
        <v>16</v>
      </c>
      <c r="M15" s="38" t="s">
        <v>17</v>
      </c>
      <c r="N15" s="38" t="s">
        <v>16</v>
      </c>
      <c r="O15" s="38" t="s">
        <v>17</v>
      </c>
      <c r="P15" s="38" t="s">
        <v>16</v>
      </c>
      <c r="Q15" s="38" t="s">
        <v>17</v>
      </c>
      <c r="R15" s="38" t="s">
        <v>16</v>
      </c>
      <c r="S15" s="39" t="s">
        <v>17</v>
      </c>
      <c r="T15" s="40"/>
      <c r="U15" s="41"/>
      <c r="V15" s="42"/>
      <c r="W15" s="43"/>
      <c r="X15" s="83" t="s">
        <v>18</v>
      </c>
      <c r="Y15" s="84"/>
      <c r="Z15" s="84"/>
      <c r="AA15" s="85"/>
      <c r="AB15" s="80" t="s">
        <v>19</v>
      </c>
      <c r="AC15" s="81"/>
      <c r="AD15" s="81"/>
      <c r="AE15" s="82"/>
    </row>
    <row r="16" spans="1:31" ht="12.75">
      <c r="A16" s="37" t="s">
        <v>20</v>
      </c>
      <c r="B16" s="70"/>
      <c r="C16" s="70"/>
      <c r="D16" s="70"/>
      <c r="E16" s="70"/>
      <c r="F16" s="69"/>
      <c r="G16" s="69"/>
      <c r="H16" s="69"/>
      <c r="I16" s="69">
        <v>12</v>
      </c>
      <c r="J16" s="69"/>
      <c r="K16" s="69">
        <v>8</v>
      </c>
      <c r="L16" s="69"/>
      <c r="M16" s="69">
        <v>5</v>
      </c>
      <c r="N16" s="69"/>
      <c r="O16" s="69">
        <v>2</v>
      </c>
      <c r="P16" s="69"/>
      <c r="Q16" s="69">
        <v>2</v>
      </c>
      <c r="R16" s="69"/>
      <c r="S16" s="69"/>
      <c r="T16" s="37">
        <f aca="true" t="shared" si="0" ref="T16:T21">SUM(B16:S16)</f>
        <v>29</v>
      </c>
      <c r="U16" s="50">
        <f aca="true" t="shared" si="1" ref="U16:U21">T16*100/SUM($T$16:$T$21)</f>
        <v>22.307692307692307</v>
      </c>
      <c r="V16" s="51">
        <f aca="true" t="shared" si="2" ref="V16:V21">IF(U16&lt;$AB$11,T16,0)</f>
        <v>0</v>
      </c>
      <c r="W16" s="52">
        <f aca="true" t="shared" si="3" ref="W16:W21">IF(U16&lt;=$AB$11,0,T16)</f>
        <v>29</v>
      </c>
      <c r="X16" s="53"/>
      <c r="Y16" s="54"/>
      <c r="Z16" s="55"/>
      <c r="AA16" s="56"/>
      <c r="AB16" s="57">
        <f aca="true" t="shared" si="4" ref="AB16:AB21">C16+E16+G16+S16+I16+K16+M16+O16+Q16</f>
        <v>29</v>
      </c>
      <c r="AC16" s="58">
        <f aca="true" t="shared" si="5" ref="AC16:AC21">AB16*100/SUM($AB$16:$AB$21)</f>
        <v>22.307692307692307</v>
      </c>
      <c r="AD16" s="59">
        <f aca="true" t="shared" si="6" ref="AD16:AD21">IF(AC16&lt;$AB$11,AB16,0)</f>
        <v>0</v>
      </c>
      <c r="AE16" s="60">
        <f aca="true" t="shared" si="7" ref="AE16:AE21">IF(AC16&lt;=$AB$11,0,AB16)</f>
        <v>29</v>
      </c>
    </row>
    <row r="17" spans="1:31" ht="12.75">
      <c r="A17" s="37" t="s">
        <v>21</v>
      </c>
      <c r="B17" s="70"/>
      <c r="C17" s="70"/>
      <c r="D17" s="70"/>
      <c r="E17" s="70"/>
      <c r="F17" s="69"/>
      <c r="G17" s="69"/>
      <c r="H17" s="69"/>
      <c r="I17" s="69">
        <v>7</v>
      </c>
      <c r="J17" s="69"/>
      <c r="K17" s="69">
        <v>6</v>
      </c>
      <c r="L17" s="69"/>
      <c r="M17" s="69">
        <v>3</v>
      </c>
      <c r="N17" s="69"/>
      <c r="O17" s="69">
        <v>3</v>
      </c>
      <c r="P17" s="69"/>
      <c r="Q17" s="69"/>
      <c r="R17" s="69"/>
      <c r="S17" s="69"/>
      <c r="T17" s="37">
        <f t="shared" si="0"/>
        <v>19</v>
      </c>
      <c r="U17" s="50">
        <f t="shared" si="1"/>
        <v>14.615384615384615</v>
      </c>
      <c r="V17" s="51">
        <f t="shared" si="2"/>
        <v>0</v>
      </c>
      <c r="W17" s="52">
        <f t="shared" si="3"/>
        <v>19</v>
      </c>
      <c r="X17" s="53"/>
      <c r="Y17" s="54"/>
      <c r="Z17" s="55"/>
      <c r="AA17" s="56"/>
      <c r="AB17" s="57">
        <f t="shared" si="4"/>
        <v>19</v>
      </c>
      <c r="AC17" s="58">
        <f t="shared" si="5"/>
        <v>14.615384615384615</v>
      </c>
      <c r="AD17" s="59">
        <f t="shared" si="6"/>
        <v>0</v>
      </c>
      <c r="AE17" s="60">
        <f t="shared" si="7"/>
        <v>19</v>
      </c>
    </row>
    <row r="18" spans="1:31" ht="12.75">
      <c r="A18" s="37" t="s">
        <v>22</v>
      </c>
      <c r="B18" s="70"/>
      <c r="C18" s="70"/>
      <c r="D18" s="70"/>
      <c r="E18" s="70"/>
      <c r="F18" s="69"/>
      <c r="G18" s="69"/>
      <c r="H18" s="69"/>
      <c r="I18" s="69">
        <v>4</v>
      </c>
      <c r="J18" s="69"/>
      <c r="K18" s="69">
        <v>13</v>
      </c>
      <c r="L18" s="69"/>
      <c r="M18" s="69">
        <v>20</v>
      </c>
      <c r="N18" s="69"/>
      <c r="O18" s="69">
        <v>11</v>
      </c>
      <c r="P18" s="69"/>
      <c r="Q18" s="69">
        <v>3</v>
      </c>
      <c r="R18" s="69"/>
      <c r="S18" s="69"/>
      <c r="T18" s="37">
        <f t="shared" si="0"/>
        <v>51</v>
      </c>
      <c r="U18" s="50">
        <f t="shared" si="1"/>
        <v>39.23076923076923</v>
      </c>
      <c r="V18" s="51">
        <f t="shared" si="2"/>
        <v>0</v>
      </c>
      <c r="W18" s="52">
        <f t="shared" si="3"/>
        <v>51</v>
      </c>
      <c r="X18" s="53"/>
      <c r="Y18" s="54"/>
      <c r="Z18" s="55"/>
      <c r="AA18" s="56"/>
      <c r="AB18" s="57">
        <f t="shared" si="4"/>
        <v>51</v>
      </c>
      <c r="AC18" s="58">
        <f t="shared" si="5"/>
        <v>39.23076923076923</v>
      </c>
      <c r="AD18" s="59">
        <f t="shared" si="6"/>
        <v>0</v>
      </c>
      <c r="AE18" s="60">
        <f t="shared" si="7"/>
        <v>51</v>
      </c>
    </row>
    <row r="19" spans="1:31" ht="12.75">
      <c r="A19" s="37" t="s">
        <v>51</v>
      </c>
      <c r="B19" s="70"/>
      <c r="C19" s="70"/>
      <c r="D19" s="70"/>
      <c r="E19" s="70"/>
      <c r="F19" s="69"/>
      <c r="G19" s="69"/>
      <c r="H19" s="69"/>
      <c r="I19" s="69">
        <v>3</v>
      </c>
      <c r="J19" s="69"/>
      <c r="K19" s="69">
        <v>2</v>
      </c>
      <c r="L19" s="69"/>
      <c r="M19" s="69">
        <v>3</v>
      </c>
      <c r="N19" s="69"/>
      <c r="O19" s="69">
        <v>3</v>
      </c>
      <c r="P19" s="69"/>
      <c r="Q19" s="69">
        <v>1</v>
      </c>
      <c r="R19" s="69"/>
      <c r="S19" s="69"/>
      <c r="T19" s="37">
        <f t="shared" si="0"/>
        <v>12</v>
      </c>
      <c r="U19" s="50">
        <f t="shared" si="1"/>
        <v>9.23076923076923</v>
      </c>
      <c r="V19" s="51">
        <f t="shared" si="2"/>
        <v>0</v>
      </c>
      <c r="W19" s="52">
        <f t="shared" si="3"/>
        <v>12</v>
      </c>
      <c r="X19" s="53"/>
      <c r="Y19" s="54"/>
      <c r="Z19" s="55"/>
      <c r="AA19" s="56"/>
      <c r="AB19" s="57">
        <f t="shared" si="4"/>
        <v>12</v>
      </c>
      <c r="AC19" s="58">
        <f t="shared" si="5"/>
        <v>9.23076923076923</v>
      </c>
      <c r="AD19" s="59">
        <f t="shared" si="6"/>
        <v>0</v>
      </c>
      <c r="AE19" s="60">
        <f t="shared" si="7"/>
        <v>12</v>
      </c>
    </row>
    <row r="20" spans="1:31" ht="12.75">
      <c r="A20" s="37" t="s">
        <v>23</v>
      </c>
      <c r="B20" s="70"/>
      <c r="C20" s="70"/>
      <c r="D20" s="70"/>
      <c r="E20" s="70"/>
      <c r="F20" s="69"/>
      <c r="G20" s="69"/>
      <c r="H20" s="69"/>
      <c r="I20" s="69">
        <v>4</v>
      </c>
      <c r="J20" s="69"/>
      <c r="K20" s="69">
        <v>2</v>
      </c>
      <c r="L20" s="69"/>
      <c r="M20" s="69">
        <v>4</v>
      </c>
      <c r="N20" s="69"/>
      <c r="O20" s="69">
        <v>6</v>
      </c>
      <c r="P20" s="69"/>
      <c r="Q20" s="69">
        <v>2</v>
      </c>
      <c r="R20" s="69"/>
      <c r="S20" s="69">
        <v>1</v>
      </c>
      <c r="T20" s="37">
        <f t="shared" si="0"/>
        <v>19</v>
      </c>
      <c r="U20" s="50">
        <f t="shared" si="1"/>
        <v>14.615384615384615</v>
      </c>
      <c r="V20" s="51">
        <f t="shared" si="2"/>
        <v>0</v>
      </c>
      <c r="W20" s="52">
        <f t="shared" si="3"/>
        <v>19</v>
      </c>
      <c r="X20" s="53"/>
      <c r="Y20" s="54"/>
      <c r="Z20" s="55"/>
      <c r="AA20" s="56"/>
      <c r="AB20" s="57">
        <f t="shared" si="4"/>
        <v>19</v>
      </c>
      <c r="AC20" s="58">
        <f t="shared" si="5"/>
        <v>14.615384615384615</v>
      </c>
      <c r="AD20" s="59">
        <f t="shared" si="6"/>
        <v>0</v>
      </c>
      <c r="AE20" s="60">
        <f t="shared" si="7"/>
        <v>19</v>
      </c>
    </row>
    <row r="21" spans="1:31" ht="12.75">
      <c r="A21" s="37" t="s">
        <v>24</v>
      </c>
      <c r="B21" s="70"/>
      <c r="C21" s="70"/>
      <c r="D21" s="70"/>
      <c r="E21" s="70"/>
      <c r="F21" s="69"/>
      <c r="G21" s="69"/>
      <c r="H21" s="69"/>
      <c r="I21" s="69"/>
      <c r="J21" s="69"/>
      <c r="K21" s="69"/>
      <c r="L21" s="69"/>
      <c r="M21" s="69"/>
      <c r="N21" s="69"/>
      <c r="O21" s="69"/>
      <c r="P21" s="69"/>
      <c r="Q21" s="69"/>
      <c r="R21" s="69"/>
      <c r="S21" s="69"/>
      <c r="T21" s="37">
        <f t="shared" si="0"/>
        <v>0</v>
      </c>
      <c r="U21" s="50">
        <f t="shared" si="1"/>
        <v>0</v>
      </c>
      <c r="V21" s="51">
        <f t="shared" si="2"/>
        <v>0</v>
      </c>
      <c r="W21" s="52">
        <f t="shared" si="3"/>
        <v>0</v>
      </c>
      <c r="X21" s="53"/>
      <c r="Y21" s="54"/>
      <c r="Z21" s="55"/>
      <c r="AA21" s="56"/>
      <c r="AB21" s="57">
        <f t="shared" si="4"/>
        <v>0</v>
      </c>
      <c r="AC21" s="58">
        <f t="shared" si="5"/>
        <v>0</v>
      </c>
      <c r="AD21" s="59">
        <f t="shared" si="6"/>
        <v>0</v>
      </c>
      <c r="AE21" s="60">
        <f t="shared" si="7"/>
        <v>0</v>
      </c>
    </row>
    <row r="22" spans="1:31" ht="24" customHeight="1" thickBot="1">
      <c r="A22" s="61" t="s">
        <v>25</v>
      </c>
      <c r="B22" s="92" t="s">
        <v>26</v>
      </c>
      <c r="C22" s="92"/>
      <c r="D22" s="92"/>
      <c r="E22" s="92"/>
      <c r="F22" s="92"/>
      <c r="G22" s="92"/>
      <c r="H22" s="92"/>
      <c r="I22" s="92"/>
      <c r="J22" s="92"/>
      <c r="K22" s="92"/>
      <c r="L22" s="92"/>
      <c r="M22" s="92"/>
      <c r="N22" s="92"/>
      <c r="O22" s="92"/>
      <c r="P22" s="92"/>
      <c r="Q22" s="92"/>
      <c r="R22" s="92"/>
      <c r="S22" s="93"/>
      <c r="T22" s="62"/>
      <c r="U22" s="63"/>
      <c r="V22" s="63"/>
      <c r="W22" s="64">
        <f>SUM(V16:V21)</f>
        <v>0</v>
      </c>
      <c r="X22" s="65"/>
      <c r="Y22" s="66"/>
      <c r="Z22" s="66"/>
      <c r="AA22" s="64">
        <f>SUM(Z16:Z21)</f>
        <v>0</v>
      </c>
      <c r="AB22" s="65"/>
      <c r="AC22" s="66"/>
      <c r="AD22" s="66"/>
      <c r="AE22" s="64">
        <f>SUM(AD16:AD21)</f>
        <v>0</v>
      </c>
    </row>
    <row r="23" spans="1:31" ht="12.75">
      <c r="A23" s="3"/>
      <c r="B23" s="3"/>
      <c r="C23" s="3"/>
      <c r="D23" s="3"/>
      <c r="E23" s="3"/>
      <c r="F23" s="3"/>
      <c r="G23" s="3"/>
      <c r="H23" s="3"/>
      <c r="I23" s="3"/>
      <c r="J23" s="3"/>
      <c r="K23" s="3"/>
      <c r="L23" s="3"/>
      <c r="M23" s="3"/>
      <c r="N23" s="3"/>
      <c r="O23" s="3"/>
      <c r="P23" s="3"/>
      <c r="Q23" s="3"/>
      <c r="R23" s="3"/>
      <c r="S23" s="3"/>
      <c r="T23" s="3"/>
      <c r="U23" s="3"/>
      <c r="V23" s="67"/>
      <c r="W23" s="67"/>
      <c r="X23" s="67"/>
      <c r="Y23" s="67"/>
      <c r="Z23" s="67"/>
      <c r="AA23" s="67"/>
      <c r="AB23" s="67"/>
      <c r="AC23" s="67"/>
      <c r="AD23" s="67"/>
      <c r="AE23" s="14"/>
    </row>
    <row r="24" spans="1:6" ht="12.75">
      <c r="A24" s="17" t="s">
        <v>27</v>
      </c>
      <c r="E24" s="88"/>
      <c r="F24" s="88"/>
    </row>
    <row r="25" spans="5:31" ht="12.75">
      <c r="E25" s="72"/>
      <c r="F25" s="72"/>
      <c r="X25" s="96" t="s">
        <v>48</v>
      </c>
      <c r="Y25" s="96"/>
      <c r="Z25" s="96"/>
      <c r="AA25" s="96"/>
      <c r="AB25" s="96"/>
      <c r="AC25" s="96"/>
      <c r="AD25" s="96"/>
      <c r="AE25" s="73">
        <v>0</v>
      </c>
    </row>
    <row r="26" spans="5:6" ht="12.75">
      <c r="E26" s="72"/>
      <c r="F26" s="72"/>
    </row>
    <row r="27" spans="5:6" ht="12.75">
      <c r="E27" s="72"/>
      <c r="F27" s="72"/>
    </row>
    <row r="28" spans="5:6" ht="12.75">
      <c r="E28" s="72"/>
      <c r="F28" s="72"/>
    </row>
    <row r="29" spans="5:6" ht="12.75">
      <c r="E29" s="72"/>
      <c r="F29" s="72"/>
    </row>
    <row r="30" spans="5:6" ht="12.75">
      <c r="E30" s="72"/>
      <c r="F30" s="72"/>
    </row>
    <row r="31" spans="5:6" ht="12.75">
      <c r="E31" s="72"/>
      <c r="F31" s="72"/>
    </row>
    <row r="32" spans="5:6" ht="12.75">
      <c r="E32" s="72"/>
      <c r="F32" s="72"/>
    </row>
    <row r="33" spans="5:6" ht="13.5" thickBot="1">
      <c r="E33" s="72"/>
      <c r="F33" s="72"/>
    </row>
    <row r="34" spans="1:62" s="12" customFormat="1" ht="16.5" thickTop="1">
      <c r="A34" s="6" t="s">
        <v>0</v>
      </c>
      <c r="B34" s="78" t="s">
        <v>1</v>
      </c>
      <c r="C34" s="78"/>
      <c r="D34" s="78"/>
      <c r="E34" s="78"/>
      <c r="F34" s="78"/>
      <c r="G34" s="7"/>
      <c r="H34" s="7"/>
      <c r="I34" s="7"/>
      <c r="J34" s="7"/>
      <c r="K34" s="7"/>
      <c r="L34" s="7"/>
      <c r="M34" s="7"/>
      <c r="N34" s="7"/>
      <c r="O34" s="7"/>
      <c r="P34" s="7"/>
      <c r="Q34" s="7"/>
      <c r="R34" s="7"/>
      <c r="S34" s="8"/>
      <c r="T34" s="8"/>
      <c r="U34" s="8"/>
      <c r="V34" s="98" t="s">
        <v>41</v>
      </c>
      <c r="W34" s="98"/>
      <c r="X34" s="98"/>
      <c r="Y34" s="98"/>
      <c r="Z34" s="98"/>
      <c r="AA34" s="98"/>
      <c r="AB34" s="98"/>
      <c r="AC34" s="8"/>
      <c r="AD34" s="8"/>
      <c r="AE34" s="11"/>
      <c r="AF34" s="6" t="s">
        <v>0</v>
      </c>
      <c r="AG34" s="78" t="s">
        <v>1</v>
      </c>
      <c r="AH34" s="78"/>
      <c r="AI34" s="78"/>
      <c r="AJ34" s="78"/>
      <c r="AK34" s="78"/>
      <c r="AL34" s="7"/>
      <c r="AM34" s="7"/>
      <c r="AN34" s="7"/>
      <c r="AO34" s="7"/>
      <c r="AP34" s="7"/>
      <c r="AQ34" s="7"/>
      <c r="AR34" s="7"/>
      <c r="AS34" s="7"/>
      <c r="AT34" s="7"/>
      <c r="AU34" s="7"/>
      <c r="AV34" s="7"/>
      <c r="AW34" s="7"/>
      <c r="AX34" s="8"/>
      <c r="AY34" s="8"/>
      <c r="AZ34" s="8"/>
      <c r="BA34" s="98" t="s">
        <v>41</v>
      </c>
      <c r="BB34" s="98"/>
      <c r="BC34" s="98"/>
      <c r="BD34" s="98"/>
      <c r="BE34" s="98"/>
      <c r="BF34" s="98"/>
      <c r="BG34" s="98"/>
      <c r="BH34" s="8"/>
      <c r="BI34" s="8"/>
      <c r="BJ34" s="11"/>
    </row>
    <row r="35" spans="1:62" ht="12.75" customHeight="1">
      <c r="A35" s="13" t="s">
        <v>2</v>
      </c>
      <c r="B35" s="79" t="s">
        <v>3</v>
      </c>
      <c r="C35" s="79"/>
      <c r="D35" s="79"/>
      <c r="E35" s="79"/>
      <c r="F35" s="79"/>
      <c r="G35" s="1"/>
      <c r="H35" s="1"/>
      <c r="I35" s="1"/>
      <c r="J35" s="1"/>
      <c r="K35" s="1"/>
      <c r="L35" s="1"/>
      <c r="M35" s="1"/>
      <c r="N35" s="1"/>
      <c r="O35" s="1"/>
      <c r="P35" s="1"/>
      <c r="Q35" s="1"/>
      <c r="R35" s="1"/>
      <c r="S35" s="14"/>
      <c r="T35" s="14"/>
      <c r="U35" s="14"/>
      <c r="V35" s="14"/>
      <c r="W35" s="14"/>
      <c r="X35" s="14"/>
      <c r="Y35" s="14"/>
      <c r="Z35" s="14"/>
      <c r="AA35" s="15" t="s">
        <v>4</v>
      </c>
      <c r="AB35" s="5">
        <f>AB2</f>
        <v>276</v>
      </c>
      <c r="AC35" s="3"/>
      <c r="AD35" s="3"/>
      <c r="AE35" s="16"/>
      <c r="AF35" s="13" t="s">
        <v>2</v>
      </c>
      <c r="AG35" s="79" t="s">
        <v>3</v>
      </c>
      <c r="AH35" s="79"/>
      <c r="AI35" s="79"/>
      <c r="AJ35" s="79"/>
      <c r="AK35" s="79"/>
      <c r="AL35" s="1"/>
      <c r="AM35" s="1"/>
      <c r="AN35" s="1"/>
      <c r="AO35" s="1"/>
      <c r="AP35" s="1"/>
      <c r="AQ35" s="1"/>
      <c r="AR35" s="1"/>
      <c r="AS35" s="1"/>
      <c r="AT35" s="1"/>
      <c r="AU35" s="1"/>
      <c r="AV35" s="1"/>
      <c r="AW35" s="1"/>
      <c r="AX35" s="14"/>
      <c r="AY35" s="14"/>
      <c r="AZ35" s="14"/>
      <c r="BA35" s="14"/>
      <c r="BB35" s="14"/>
      <c r="BC35" s="14"/>
      <c r="BD35" s="14"/>
      <c r="BE35" s="14"/>
      <c r="BF35" s="15" t="s">
        <v>4</v>
      </c>
      <c r="BG35" s="5">
        <f>AB2</f>
        <v>276</v>
      </c>
      <c r="BH35" s="3"/>
      <c r="BI35" s="3"/>
      <c r="BJ35" s="16"/>
    </row>
    <row r="36" spans="1:62" ht="12.75" customHeight="1">
      <c r="A36" s="13" t="s">
        <v>5</v>
      </c>
      <c r="B36" s="77" t="s">
        <v>6</v>
      </c>
      <c r="C36" s="77"/>
      <c r="D36" s="77"/>
      <c r="E36" s="77"/>
      <c r="F36" s="77"/>
      <c r="G36" s="3"/>
      <c r="H36" s="3"/>
      <c r="I36" s="3"/>
      <c r="J36" s="3"/>
      <c r="K36" s="3"/>
      <c r="L36" s="3"/>
      <c r="M36" s="3"/>
      <c r="N36" s="3"/>
      <c r="O36" s="3"/>
      <c r="P36" s="3"/>
      <c r="Q36" s="3"/>
      <c r="R36" s="3"/>
      <c r="S36" s="14"/>
      <c r="T36" s="14"/>
      <c r="U36" s="14"/>
      <c r="V36" s="14"/>
      <c r="W36" s="14"/>
      <c r="X36" s="14"/>
      <c r="Y36" s="14"/>
      <c r="Z36" s="14"/>
      <c r="AA36" s="14"/>
      <c r="AB36" s="14"/>
      <c r="AC36" s="14"/>
      <c r="AD36" s="14"/>
      <c r="AE36" s="16"/>
      <c r="AF36" s="13" t="s">
        <v>5</v>
      </c>
      <c r="AG36" s="77" t="s">
        <v>6</v>
      </c>
      <c r="AH36" s="77"/>
      <c r="AI36" s="77"/>
      <c r="AJ36" s="77"/>
      <c r="AK36" s="77"/>
      <c r="AL36" s="3"/>
      <c r="AM36" s="3"/>
      <c r="AN36" s="3"/>
      <c r="AO36" s="3"/>
      <c r="AP36" s="3"/>
      <c r="AQ36" s="3"/>
      <c r="AR36" s="3"/>
      <c r="AS36" s="3"/>
      <c r="AT36" s="3"/>
      <c r="AU36" s="3"/>
      <c r="AV36" s="3"/>
      <c r="AW36" s="3"/>
      <c r="AX36" s="14"/>
      <c r="AY36" s="14"/>
      <c r="AZ36" s="14"/>
      <c r="BA36" s="14"/>
      <c r="BB36" s="14"/>
      <c r="BC36" s="14"/>
      <c r="BD36" s="14"/>
      <c r="BE36" s="14"/>
      <c r="BF36" s="14"/>
      <c r="BG36" s="14"/>
      <c r="BH36" s="14"/>
      <c r="BI36" s="14"/>
      <c r="BJ36" s="16"/>
    </row>
    <row r="37" spans="1:62" ht="12.75" customHeight="1">
      <c r="A37" s="68" t="s">
        <v>43</v>
      </c>
      <c r="B37" s="76">
        <v>2</v>
      </c>
      <c r="C37" s="76"/>
      <c r="D37" s="76"/>
      <c r="E37" s="76"/>
      <c r="F37" s="76"/>
      <c r="G37" s="3"/>
      <c r="H37" s="3"/>
      <c r="I37" s="3"/>
      <c r="J37" s="3"/>
      <c r="K37" s="3"/>
      <c r="L37" s="3"/>
      <c r="M37" s="3"/>
      <c r="N37" s="3"/>
      <c r="O37" s="3"/>
      <c r="P37" s="3"/>
      <c r="Q37" s="3"/>
      <c r="R37" s="3"/>
      <c r="S37" s="14"/>
      <c r="T37" s="14"/>
      <c r="U37" s="14"/>
      <c r="V37" s="14"/>
      <c r="W37" s="14"/>
      <c r="X37" s="14"/>
      <c r="Y37" s="14"/>
      <c r="Z37" s="14"/>
      <c r="AA37" s="14"/>
      <c r="AB37" s="3"/>
      <c r="AC37" s="14"/>
      <c r="AD37" s="14"/>
      <c r="AE37" s="16"/>
      <c r="AF37" s="68" t="s">
        <v>43</v>
      </c>
      <c r="AG37" s="76">
        <v>4</v>
      </c>
      <c r="AH37" s="76"/>
      <c r="AI37" s="76"/>
      <c r="AJ37" s="76"/>
      <c r="AK37" s="76"/>
      <c r="AL37" s="3"/>
      <c r="AM37" s="3"/>
      <c r="AN37" s="3"/>
      <c r="AO37" s="3"/>
      <c r="AP37" s="3"/>
      <c r="AQ37" s="3"/>
      <c r="AR37" s="3"/>
      <c r="AS37" s="3"/>
      <c r="AT37" s="3"/>
      <c r="AU37" s="3"/>
      <c r="AV37" s="3"/>
      <c r="AW37" s="3"/>
      <c r="AX37" s="14"/>
      <c r="AY37" s="14"/>
      <c r="AZ37" s="14"/>
      <c r="BA37" s="14"/>
      <c r="BB37" s="14"/>
      <c r="BC37" s="14"/>
      <c r="BD37" s="14"/>
      <c r="BE37" s="14"/>
      <c r="BF37" s="14"/>
      <c r="BG37" s="3"/>
      <c r="BH37" s="14"/>
      <c r="BI37" s="14"/>
      <c r="BJ37" s="16"/>
    </row>
    <row r="38" spans="1:62" ht="12.75">
      <c r="A38" s="13"/>
      <c r="B38" s="14"/>
      <c r="C38" s="14"/>
      <c r="D38" s="14"/>
      <c r="E38" s="14"/>
      <c r="F38" s="14"/>
      <c r="G38" s="14"/>
      <c r="H38" s="14"/>
      <c r="I38" s="14"/>
      <c r="J38" s="14"/>
      <c r="K38" s="14"/>
      <c r="L38" s="14"/>
      <c r="M38" s="14"/>
      <c r="N38" s="14"/>
      <c r="O38" s="14"/>
      <c r="P38" s="14"/>
      <c r="Q38" s="14"/>
      <c r="R38" s="101" t="s">
        <v>50</v>
      </c>
      <c r="S38" s="101"/>
      <c r="T38" s="101"/>
      <c r="U38" s="101"/>
      <c r="V38" s="101"/>
      <c r="W38" s="101"/>
      <c r="X38" s="101"/>
      <c r="Y38" s="101"/>
      <c r="Z38" s="101"/>
      <c r="AA38" s="101"/>
      <c r="AB38" s="99">
        <f>AB5</f>
        <v>130</v>
      </c>
      <c r="AC38" s="99"/>
      <c r="AD38" s="14"/>
      <c r="AE38" s="16"/>
      <c r="AF38" s="13"/>
      <c r="AG38" s="14"/>
      <c r="AH38" s="14"/>
      <c r="AI38" s="14"/>
      <c r="AJ38" s="14"/>
      <c r="AK38" s="14"/>
      <c r="AL38" s="14"/>
      <c r="AM38" s="14"/>
      <c r="AN38" s="14"/>
      <c r="AO38" s="14"/>
      <c r="AP38" s="14"/>
      <c r="AQ38" s="14"/>
      <c r="AR38" s="14"/>
      <c r="AS38" s="14"/>
      <c r="AT38" s="14"/>
      <c r="AU38" s="14"/>
      <c r="AV38" s="14"/>
      <c r="AW38" s="14"/>
      <c r="AX38" s="14"/>
      <c r="AY38" s="14"/>
      <c r="AZ38" s="77" t="s">
        <v>7</v>
      </c>
      <c r="BA38" s="77"/>
      <c r="BB38" s="77"/>
      <c r="BC38" s="77"/>
      <c r="BD38" s="77"/>
      <c r="BE38" s="77"/>
      <c r="BF38" s="77"/>
      <c r="BG38" s="99">
        <f>AB5</f>
        <v>130</v>
      </c>
      <c r="BH38" s="99"/>
      <c r="BI38" s="14"/>
      <c r="BJ38" s="16"/>
    </row>
    <row r="39" spans="1:62" ht="13.5" thickBot="1">
      <c r="A39" s="74"/>
      <c r="B39" s="75"/>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100"/>
      <c r="AC39" s="100"/>
      <c r="AD39" s="19"/>
      <c r="AE39" s="20"/>
      <c r="AF39" s="74" t="s">
        <v>42</v>
      </c>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100">
        <f>AB6</f>
        <v>0</v>
      </c>
      <c r="BH39" s="100"/>
      <c r="BI39" s="19"/>
      <c r="BJ39" s="20"/>
    </row>
    <row r="40" ht="13.5" thickTop="1"/>
    <row r="41" spans="1:35" ht="12.75">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1"/>
      <c r="AG41" s="21"/>
      <c r="AH41" s="21"/>
      <c r="AI41" s="21"/>
    </row>
    <row r="42" spans="1:33" ht="18">
      <c r="A42" s="23" t="s">
        <v>28</v>
      </c>
      <c r="F42" s="21"/>
      <c r="G42" s="21"/>
      <c r="H42" s="21"/>
      <c r="I42" s="21"/>
      <c r="J42" s="21"/>
      <c r="K42" s="21"/>
      <c r="L42" s="21"/>
      <c r="M42" s="21"/>
      <c r="N42" s="21"/>
      <c r="O42" s="21"/>
      <c r="P42" s="21"/>
      <c r="Q42" s="21"/>
      <c r="R42" s="21"/>
      <c r="Y42" s="94" t="s">
        <v>45</v>
      </c>
      <c r="Z42" s="95"/>
      <c r="AA42" s="95"/>
      <c r="AB42" s="95"/>
      <c r="AC42" s="95"/>
      <c r="AD42" s="95"/>
      <c r="AE42" s="69"/>
      <c r="AF42" s="21"/>
      <c r="AG42" s="21"/>
    </row>
    <row r="43" ht="12.75"/>
    <row r="44" spans="1:29" ht="12.75">
      <c r="A44" s="97" t="s">
        <v>10</v>
      </c>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1">
        <v>5</v>
      </c>
      <c r="AC44" s="91"/>
    </row>
    <row r="45" spans="6:18" ht="13.5" thickBot="1">
      <c r="F45" s="21"/>
      <c r="G45" s="21"/>
      <c r="H45" s="21"/>
      <c r="I45" s="21"/>
      <c r="J45" s="21"/>
      <c r="K45" s="21"/>
      <c r="L45" s="21"/>
      <c r="M45" s="21"/>
      <c r="N45" s="21"/>
      <c r="O45" s="21"/>
      <c r="P45" s="21"/>
      <c r="Q45" s="21"/>
      <c r="R45" s="21"/>
    </row>
    <row r="46" spans="1:31" ht="12.75">
      <c r="A46" s="24" t="s">
        <v>29</v>
      </c>
      <c r="B46" s="86" t="s">
        <v>12</v>
      </c>
      <c r="C46" s="86"/>
      <c r="D46" s="86"/>
      <c r="E46" s="86"/>
      <c r="F46" s="86"/>
      <c r="G46" s="86"/>
      <c r="H46" s="86"/>
      <c r="I46" s="86"/>
      <c r="J46" s="86"/>
      <c r="K46" s="86"/>
      <c r="L46" s="86"/>
      <c r="M46" s="86"/>
      <c r="N46" s="86"/>
      <c r="O46" s="86"/>
      <c r="P46" s="86"/>
      <c r="Q46" s="86"/>
      <c r="R46" s="86"/>
      <c r="S46" s="87"/>
      <c r="T46" s="26" t="s">
        <v>13</v>
      </c>
      <c r="U46" s="25" t="s">
        <v>14</v>
      </c>
      <c r="V46" s="27" t="s">
        <v>15</v>
      </c>
      <c r="W46" s="28" t="s">
        <v>13</v>
      </c>
      <c r="X46" s="29" t="s">
        <v>13</v>
      </c>
      <c r="Y46" s="30" t="s">
        <v>14</v>
      </c>
      <c r="Z46" s="31" t="s">
        <v>15</v>
      </c>
      <c r="AA46" s="32" t="s">
        <v>13</v>
      </c>
      <c r="AB46" s="33" t="s">
        <v>13</v>
      </c>
      <c r="AC46" s="34" t="s">
        <v>14</v>
      </c>
      <c r="AD46" s="35" t="s">
        <v>15</v>
      </c>
      <c r="AE46" s="36" t="s">
        <v>13</v>
      </c>
    </row>
    <row r="47" spans="1:31" ht="12.75">
      <c r="A47" s="37"/>
      <c r="B47" s="89">
        <v>11</v>
      </c>
      <c r="C47" s="89"/>
      <c r="D47" s="89">
        <v>12</v>
      </c>
      <c r="E47" s="89"/>
      <c r="F47" s="89">
        <v>13</v>
      </c>
      <c r="G47" s="89"/>
      <c r="H47" s="89">
        <v>14</v>
      </c>
      <c r="I47" s="89"/>
      <c r="J47" s="89">
        <v>15</v>
      </c>
      <c r="K47" s="89"/>
      <c r="L47" s="89">
        <v>16</v>
      </c>
      <c r="M47" s="89"/>
      <c r="N47" s="89">
        <v>17</v>
      </c>
      <c r="O47" s="89"/>
      <c r="P47" s="89">
        <v>18</v>
      </c>
      <c r="Q47" s="89"/>
      <c r="R47" s="89">
        <v>19</v>
      </c>
      <c r="S47" s="90"/>
      <c r="T47" s="40"/>
      <c r="U47" s="41"/>
      <c r="V47" s="42"/>
      <c r="W47" s="43"/>
      <c r="X47" s="44"/>
      <c r="Y47" s="45"/>
      <c r="Z47" s="45"/>
      <c r="AA47" s="46"/>
      <c r="AB47" s="47"/>
      <c r="AC47" s="48"/>
      <c r="AD47" s="48"/>
      <c r="AE47" s="49"/>
    </row>
    <row r="48" spans="1:31" ht="12.75">
      <c r="A48" s="37"/>
      <c r="B48" s="38" t="s">
        <v>16</v>
      </c>
      <c r="C48" s="38" t="s">
        <v>17</v>
      </c>
      <c r="D48" s="38" t="s">
        <v>16</v>
      </c>
      <c r="E48" s="38" t="s">
        <v>17</v>
      </c>
      <c r="F48" s="38" t="s">
        <v>16</v>
      </c>
      <c r="G48" s="38" t="s">
        <v>17</v>
      </c>
      <c r="H48" s="38" t="s">
        <v>16</v>
      </c>
      <c r="I48" s="38" t="s">
        <v>17</v>
      </c>
      <c r="J48" s="38" t="s">
        <v>16</v>
      </c>
      <c r="K48" s="38" t="s">
        <v>17</v>
      </c>
      <c r="L48" s="38" t="s">
        <v>16</v>
      </c>
      <c r="M48" s="38" t="s">
        <v>17</v>
      </c>
      <c r="N48" s="38" t="s">
        <v>16</v>
      </c>
      <c r="O48" s="38" t="s">
        <v>17</v>
      </c>
      <c r="P48" s="38" t="s">
        <v>16</v>
      </c>
      <c r="Q48" s="38" t="s">
        <v>17</v>
      </c>
      <c r="R48" s="38" t="s">
        <v>16</v>
      </c>
      <c r="S48" s="39" t="s">
        <v>17</v>
      </c>
      <c r="T48" s="40"/>
      <c r="U48" s="41"/>
      <c r="V48" s="42"/>
      <c r="W48" s="43"/>
      <c r="X48" s="83" t="s">
        <v>18</v>
      </c>
      <c r="Y48" s="84"/>
      <c r="Z48" s="84"/>
      <c r="AA48" s="85"/>
      <c r="AB48" s="80" t="s">
        <v>19</v>
      </c>
      <c r="AC48" s="81"/>
      <c r="AD48" s="81"/>
      <c r="AE48" s="82"/>
    </row>
    <row r="49" spans="1:31" ht="12.75">
      <c r="A49" s="37" t="s">
        <v>30</v>
      </c>
      <c r="B49" s="70"/>
      <c r="C49" s="70"/>
      <c r="D49" s="70"/>
      <c r="E49" s="70"/>
      <c r="F49" s="69"/>
      <c r="G49" s="69"/>
      <c r="H49" s="69"/>
      <c r="I49" s="69">
        <v>5</v>
      </c>
      <c r="J49" s="69"/>
      <c r="K49" s="69">
        <v>3</v>
      </c>
      <c r="L49" s="69"/>
      <c r="M49" s="69">
        <v>5</v>
      </c>
      <c r="N49" s="69"/>
      <c r="O49" s="69">
        <v>2</v>
      </c>
      <c r="P49" s="69"/>
      <c r="Q49" s="69">
        <v>2</v>
      </c>
      <c r="R49" s="69"/>
      <c r="S49" s="69"/>
      <c r="T49" s="37">
        <f aca="true" t="shared" si="8" ref="T49:T58">SUM(B49:S49)</f>
        <v>17</v>
      </c>
      <c r="U49" s="50">
        <f aca="true" t="shared" si="9" ref="U49:U58">T49*100/SUM($T$49:$T$58)</f>
        <v>12.878787878787879</v>
      </c>
      <c r="V49" s="51">
        <f aca="true" t="shared" si="10" ref="V49:V58">IF(U49&lt;$AB$44,T49,0)</f>
        <v>0</v>
      </c>
      <c r="W49" s="52">
        <f aca="true" t="shared" si="11" ref="W49:W58">IF(U49&lt;=$AB$44,0,T49)</f>
        <v>17</v>
      </c>
      <c r="X49" s="53"/>
      <c r="Y49" s="54"/>
      <c r="Z49" s="55"/>
      <c r="AA49" s="56"/>
      <c r="AB49" s="57">
        <f>C49+E49+G49+S49+I49+K49+M49+O49+Q49</f>
        <v>17</v>
      </c>
      <c r="AC49" s="58">
        <f aca="true" t="shared" si="12" ref="AC49:AC58">AB49*100/SUM($AB$49:$AB$58)</f>
        <v>12.878787878787879</v>
      </c>
      <c r="AD49" s="59">
        <f aca="true" t="shared" si="13" ref="AD49:AD58">IF(AC49&lt;$AB$44,AB49,0)</f>
        <v>0</v>
      </c>
      <c r="AE49" s="60">
        <f aca="true" t="shared" si="14" ref="AE49:AE58">IF(AC49&lt;=$AB$44,0,AB49)</f>
        <v>17</v>
      </c>
    </row>
    <row r="50" spans="1:31" ht="12.75">
      <c r="A50" s="37" t="s">
        <v>31</v>
      </c>
      <c r="B50" s="70"/>
      <c r="C50" s="70"/>
      <c r="D50" s="70"/>
      <c r="E50" s="70"/>
      <c r="F50" s="69"/>
      <c r="G50" s="69"/>
      <c r="H50" s="69"/>
      <c r="I50" s="69">
        <v>5</v>
      </c>
      <c r="J50" s="69"/>
      <c r="K50" s="69">
        <v>8</v>
      </c>
      <c r="L50" s="69"/>
      <c r="M50" s="69">
        <v>3</v>
      </c>
      <c r="N50" s="69"/>
      <c r="O50" s="69">
        <v>1</v>
      </c>
      <c r="P50" s="69"/>
      <c r="Q50" s="69">
        <v>1</v>
      </c>
      <c r="R50" s="69"/>
      <c r="S50" s="69"/>
      <c r="T50" s="37">
        <f t="shared" si="8"/>
        <v>18</v>
      </c>
      <c r="U50" s="50">
        <f t="shared" si="9"/>
        <v>13.636363636363637</v>
      </c>
      <c r="V50" s="51">
        <f t="shared" si="10"/>
        <v>0</v>
      </c>
      <c r="W50" s="52">
        <f t="shared" si="11"/>
        <v>18</v>
      </c>
      <c r="X50" s="53"/>
      <c r="Y50" s="54"/>
      <c r="Z50" s="55"/>
      <c r="AA50" s="56"/>
      <c r="AB50" s="57">
        <f aca="true" t="shared" si="15" ref="AB50:AB58">C50+E50+G50+S50+I50+K50+M50+O50+Q50</f>
        <v>18</v>
      </c>
      <c r="AC50" s="58">
        <f t="shared" si="12"/>
        <v>13.636363636363637</v>
      </c>
      <c r="AD50" s="59">
        <f t="shared" si="13"/>
        <v>0</v>
      </c>
      <c r="AE50" s="60">
        <f t="shared" si="14"/>
        <v>18</v>
      </c>
    </row>
    <row r="51" spans="1:31" ht="12.75">
      <c r="A51" s="37" t="s">
        <v>32</v>
      </c>
      <c r="B51" s="70"/>
      <c r="C51" s="70"/>
      <c r="D51" s="70"/>
      <c r="E51" s="70"/>
      <c r="F51" s="69"/>
      <c r="G51" s="69"/>
      <c r="H51" s="69"/>
      <c r="I51" s="69">
        <v>9</v>
      </c>
      <c r="J51" s="69"/>
      <c r="K51" s="69">
        <v>7</v>
      </c>
      <c r="L51" s="69"/>
      <c r="M51" s="69">
        <v>13</v>
      </c>
      <c r="N51" s="69"/>
      <c r="O51" s="69">
        <v>13</v>
      </c>
      <c r="P51" s="69"/>
      <c r="Q51" s="69">
        <v>2</v>
      </c>
      <c r="R51" s="69"/>
      <c r="S51" s="69"/>
      <c r="T51" s="37">
        <f t="shared" si="8"/>
        <v>44</v>
      </c>
      <c r="U51" s="50">
        <f t="shared" si="9"/>
        <v>33.333333333333336</v>
      </c>
      <c r="V51" s="51">
        <f t="shared" si="10"/>
        <v>0</v>
      </c>
      <c r="W51" s="52">
        <f t="shared" si="11"/>
        <v>44</v>
      </c>
      <c r="X51" s="53"/>
      <c r="Y51" s="54"/>
      <c r="Z51" s="55"/>
      <c r="AA51" s="56"/>
      <c r="AB51" s="57">
        <f t="shared" si="15"/>
        <v>44</v>
      </c>
      <c r="AC51" s="58">
        <f t="shared" si="12"/>
        <v>33.333333333333336</v>
      </c>
      <c r="AD51" s="59">
        <f t="shared" si="13"/>
        <v>0</v>
      </c>
      <c r="AE51" s="60">
        <f t="shared" si="14"/>
        <v>44</v>
      </c>
    </row>
    <row r="52" spans="1:31" ht="12.75">
      <c r="A52" s="37" t="s">
        <v>33</v>
      </c>
      <c r="B52" s="70"/>
      <c r="C52" s="70"/>
      <c r="D52" s="70"/>
      <c r="E52" s="70"/>
      <c r="F52" s="69"/>
      <c r="G52" s="69"/>
      <c r="H52" s="69"/>
      <c r="I52" s="69">
        <v>2</v>
      </c>
      <c r="J52" s="69"/>
      <c r="K52" s="69">
        <v>7</v>
      </c>
      <c r="L52" s="69"/>
      <c r="M52" s="69">
        <v>6</v>
      </c>
      <c r="N52" s="69"/>
      <c r="O52" s="69">
        <v>3</v>
      </c>
      <c r="P52" s="69"/>
      <c r="Q52" s="69">
        <v>1</v>
      </c>
      <c r="R52" s="69"/>
      <c r="S52" s="69"/>
      <c r="T52" s="37">
        <f t="shared" si="8"/>
        <v>19</v>
      </c>
      <c r="U52" s="50">
        <f t="shared" si="9"/>
        <v>14.393939393939394</v>
      </c>
      <c r="V52" s="51">
        <f t="shared" si="10"/>
        <v>0</v>
      </c>
      <c r="W52" s="52">
        <f t="shared" si="11"/>
        <v>19</v>
      </c>
      <c r="X52" s="53"/>
      <c r="Y52" s="54"/>
      <c r="Z52" s="55"/>
      <c r="AA52" s="56"/>
      <c r="AB52" s="57">
        <f t="shared" si="15"/>
        <v>19</v>
      </c>
      <c r="AC52" s="58">
        <f t="shared" si="12"/>
        <v>14.393939393939394</v>
      </c>
      <c r="AD52" s="59">
        <f t="shared" si="13"/>
        <v>0</v>
      </c>
      <c r="AE52" s="60">
        <f t="shared" si="14"/>
        <v>19</v>
      </c>
    </row>
    <row r="53" spans="1:31" ht="12.75">
      <c r="A53" s="37" t="s">
        <v>34</v>
      </c>
      <c r="B53" s="70"/>
      <c r="C53" s="70"/>
      <c r="D53" s="70"/>
      <c r="E53" s="70"/>
      <c r="F53" s="69"/>
      <c r="G53" s="69"/>
      <c r="H53" s="69"/>
      <c r="I53" s="69">
        <v>6</v>
      </c>
      <c r="J53" s="69"/>
      <c r="K53" s="69">
        <v>3</v>
      </c>
      <c r="L53" s="69"/>
      <c r="M53" s="69">
        <v>2</v>
      </c>
      <c r="N53" s="69"/>
      <c r="O53" s="69">
        <v>1</v>
      </c>
      <c r="P53" s="69"/>
      <c r="Q53" s="69">
        <v>2</v>
      </c>
      <c r="R53" s="69"/>
      <c r="S53" s="69">
        <v>1</v>
      </c>
      <c r="T53" s="37">
        <f t="shared" si="8"/>
        <v>15</v>
      </c>
      <c r="U53" s="50">
        <f t="shared" si="9"/>
        <v>11.363636363636363</v>
      </c>
      <c r="V53" s="51">
        <f t="shared" si="10"/>
        <v>0</v>
      </c>
      <c r="W53" s="52">
        <f t="shared" si="11"/>
        <v>15</v>
      </c>
      <c r="X53" s="53"/>
      <c r="Y53" s="54"/>
      <c r="Z53" s="55"/>
      <c r="AA53" s="56"/>
      <c r="AB53" s="57">
        <f t="shared" si="15"/>
        <v>15</v>
      </c>
      <c r="AC53" s="58">
        <f t="shared" si="12"/>
        <v>11.363636363636363</v>
      </c>
      <c r="AD53" s="59">
        <f t="shared" si="13"/>
        <v>0</v>
      </c>
      <c r="AE53" s="60">
        <f t="shared" si="14"/>
        <v>15</v>
      </c>
    </row>
    <row r="54" spans="1:31" ht="12.75">
      <c r="A54" s="37" t="s">
        <v>35</v>
      </c>
      <c r="B54" s="70"/>
      <c r="C54" s="70"/>
      <c r="D54" s="70"/>
      <c r="E54" s="70"/>
      <c r="F54" s="69"/>
      <c r="G54" s="69"/>
      <c r="H54" s="69"/>
      <c r="I54" s="69"/>
      <c r="J54" s="69"/>
      <c r="K54" s="69">
        <v>1</v>
      </c>
      <c r="L54" s="69"/>
      <c r="M54" s="69">
        <v>1</v>
      </c>
      <c r="N54" s="69"/>
      <c r="O54" s="69"/>
      <c r="P54" s="69"/>
      <c r="Q54" s="69"/>
      <c r="R54" s="69"/>
      <c r="S54" s="69"/>
      <c r="T54" s="37">
        <f t="shared" si="8"/>
        <v>2</v>
      </c>
      <c r="U54" s="50">
        <f t="shared" si="9"/>
        <v>1.5151515151515151</v>
      </c>
      <c r="V54" s="51">
        <f t="shared" si="10"/>
        <v>2</v>
      </c>
      <c r="W54" s="52">
        <f t="shared" si="11"/>
        <v>0</v>
      </c>
      <c r="X54" s="53"/>
      <c r="Y54" s="54"/>
      <c r="Z54" s="55"/>
      <c r="AA54" s="56"/>
      <c r="AB54" s="57">
        <f t="shared" si="15"/>
        <v>2</v>
      </c>
      <c r="AC54" s="58">
        <f t="shared" si="12"/>
        <v>1.5151515151515151</v>
      </c>
      <c r="AD54" s="59">
        <f t="shared" si="13"/>
        <v>2</v>
      </c>
      <c r="AE54" s="60">
        <f t="shared" si="14"/>
        <v>0</v>
      </c>
    </row>
    <row r="55" spans="1:31" ht="12.75">
      <c r="A55" s="37" t="s">
        <v>36</v>
      </c>
      <c r="B55" s="70"/>
      <c r="C55" s="70"/>
      <c r="D55" s="70"/>
      <c r="E55" s="70"/>
      <c r="F55" s="69"/>
      <c r="G55" s="69"/>
      <c r="H55" s="69"/>
      <c r="I55" s="69"/>
      <c r="J55" s="69"/>
      <c r="K55" s="69">
        <v>1</v>
      </c>
      <c r="L55" s="69"/>
      <c r="M55" s="69"/>
      <c r="N55" s="69"/>
      <c r="O55" s="69"/>
      <c r="P55" s="69"/>
      <c r="Q55" s="69"/>
      <c r="R55" s="69"/>
      <c r="S55" s="69"/>
      <c r="T55" s="37">
        <f t="shared" si="8"/>
        <v>1</v>
      </c>
      <c r="U55" s="50">
        <f t="shared" si="9"/>
        <v>0.7575757575757576</v>
      </c>
      <c r="V55" s="51">
        <f t="shared" si="10"/>
        <v>1</v>
      </c>
      <c r="W55" s="52">
        <f t="shared" si="11"/>
        <v>0</v>
      </c>
      <c r="X55" s="53"/>
      <c r="Y55" s="54"/>
      <c r="Z55" s="55"/>
      <c r="AA55" s="56"/>
      <c r="AB55" s="57">
        <f t="shared" si="15"/>
        <v>1</v>
      </c>
      <c r="AC55" s="58">
        <f t="shared" si="12"/>
        <v>0.7575757575757576</v>
      </c>
      <c r="AD55" s="59">
        <f t="shared" si="13"/>
        <v>1</v>
      </c>
      <c r="AE55" s="60">
        <f t="shared" si="14"/>
        <v>0</v>
      </c>
    </row>
    <row r="56" spans="1:31" ht="12.75">
      <c r="A56" s="37" t="s">
        <v>37</v>
      </c>
      <c r="B56" s="70"/>
      <c r="C56" s="70"/>
      <c r="D56" s="70"/>
      <c r="E56" s="70"/>
      <c r="F56" s="69"/>
      <c r="G56" s="69"/>
      <c r="H56" s="69"/>
      <c r="I56" s="69"/>
      <c r="J56" s="69"/>
      <c r="K56" s="69"/>
      <c r="L56" s="69"/>
      <c r="M56" s="69"/>
      <c r="N56" s="69"/>
      <c r="O56" s="69"/>
      <c r="P56" s="69"/>
      <c r="Q56" s="69"/>
      <c r="R56" s="69"/>
      <c r="S56" s="69"/>
      <c r="T56" s="37">
        <f t="shared" si="8"/>
        <v>0</v>
      </c>
      <c r="U56" s="50">
        <f t="shared" si="9"/>
        <v>0</v>
      </c>
      <c r="V56" s="51">
        <f t="shared" si="10"/>
        <v>0</v>
      </c>
      <c r="W56" s="52">
        <f t="shared" si="11"/>
        <v>0</v>
      </c>
      <c r="X56" s="53"/>
      <c r="Y56" s="54"/>
      <c r="Z56" s="55"/>
      <c r="AA56" s="56"/>
      <c r="AB56" s="57">
        <f t="shared" si="15"/>
        <v>0</v>
      </c>
      <c r="AC56" s="58">
        <f t="shared" si="12"/>
        <v>0</v>
      </c>
      <c r="AD56" s="59">
        <f t="shared" si="13"/>
        <v>0</v>
      </c>
      <c r="AE56" s="60">
        <f t="shared" si="14"/>
        <v>0</v>
      </c>
    </row>
    <row r="57" spans="1:31" ht="12.75">
      <c r="A57" s="37" t="s">
        <v>38</v>
      </c>
      <c r="B57" s="70"/>
      <c r="C57" s="70"/>
      <c r="D57" s="70"/>
      <c r="E57" s="70"/>
      <c r="F57" s="69"/>
      <c r="G57" s="69"/>
      <c r="H57" s="69"/>
      <c r="I57" s="69"/>
      <c r="J57" s="69"/>
      <c r="K57" s="69"/>
      <c r="L57" s="69"/>
      <c r="M57" s="69"/>
      <c r="N57" s="69"/>
      <c r="O57" s="69"/>
      <c r="P57" s="69"/>
      <c r="Q57" s="69"/>
      <c r="R57" s="69"/>
      <c r="S57" s="69"/>
      <c r="T57" s="37">
        <f t="shared" si="8"/>
        <v>0</v>
      </c>
      <c r="U57" s="50">
        <f t="shared" si="9"/>
        <v>0</v>
      </c>
      <c r="V57" s="51">
        <f t="shared" si="10"/>
        <v>0</v>
      </c>
      <c r="W57" s="52">
        <f t="shared" si="11"/>
        <v>0</v>
      </c>
      <c r="X57" s="53"/>
      <c r="Y57" s="54"/>
      <c r="Z57" s="55"/>
      <c r="AA57" s="56"/>
      <c r="AB57" s="57">
        <f t="shared" si="15"/>
        <v>0</v>
      </c>
      <c r="AC57" s="58">
        <f t="shared" si="12"/>
        <v>0</v>
      </c>
      <c r="AD57" s="59">
        <f t="shared" si="13"/>
        <v>0</v>
      </c>
      <c r="AE57" s="60">
        <f t="shared" si="14"/>
        <v>0</v>
      </c>
    </row>
    <row r="58" spans="1:31" ht="12.75">
      <c r="A58" s="37" t="s">
        <v>39</v>
      </c>
      <c r="B58" s="70"/>
      <c r="C58" s="70"/>
      <c r="D58" s="70"/>
      <c r="E58" s="70"/>
      <c r="F58" s="69"/>
      <c r="G58" s="69"/>
      <c r="H58" s="69"/>
      <c r="I58" s="69">
        <v>3</v>
      </c>
      <c r="J58" s="69"/>
      <c r="K58" s="69">
        <v>1</v>
      </c>
      <c r="L58" s="69"/>
      <c r="M58" s="69">
        <v>5</v>
      </c>
      <c r="N58" s="69"/>
      <c r="O58" s="69">
        <v>7</v>
      </c>
      <c r="P58" s="69"/>
      <c r="Q58" s="69"/>
      <c r="R58" s="69"/>
      <c r="S58" s="69"/>
      <c r="T58" s="37">
        <f t="shared" si="8"/>
        <v>16</v>
      </c>
      <c r="U58" s="50">
        <f t="shared" si="9"/>
        <v>12.121212121212121</v>
      </c>
      <c r="V58" s="51">
        <f t="shared" si="10"/>
        <v>0</v>
      </c>
      <c r="W58" s="52">
        <f t="shared" si="11"/>
        <v>16</v>
      </c>
      <c r="X58" s="53"/>
      <c r="Y58" s="54"/>
      <c r="Z58" s="55"/>
      <c r="AA58" s="56"/>
      <c r="AB58" s="57">
        <f t="shared" si="15"/>
        <v>16</v>
      </c>
      <c r="AC58" s="58">
        <f t="shared" si="12"/>
        <v>12.121212121212121</v>
      </c>
      <c r="AD58" s="59">
        <f t="shared" si="13"/>
        <v>0</v>
      </c>
      <c r="AE58" s="60">
        <f t="shared" si="14"/>
        <v>16</v>
      </c>
    </row>
    <row r="59" spans="1:31" ht="28.5" customHeight="1" thickBot="1">
      <c r="A59" s="61" t="s">
        <v>25</v>
      </c>
      <c r="B59" s="92" t="s">
        <v>47</v>
      </c>
      <c r="C59" s="92"/>
      <c r="D59" s="92"/>
      <c r="E59" s="92"/>
      <c r="F59" s="92"/>
      <c r="G59" s="92"/>
      <c r="H59" s="92"/>
      <c r="I59" s="92"/>
      <c r="J59" s="92"/>
      <c r="K59" s="92"/>
      <c r="L59" s="92"/>
      <c r="M59" s="92"/>
      <c r="N59" s="92"/>
      <c r="O59" s="92"/>
      <c r="P59" s="92"/>
      <c r="Q59" s="92"/>
      <c r="R59" s="92"/>
      <c r="S59" s="93"/>
      <c r="T59" s="62"/>
      <c r="U59" s="63"/>
      <c r="V59" s="63"/>
      <c r="W59" s="64">
        <f>SUM(V49:V58)</f>
        <v>3</v>
      </c>
      <c r="X59" s="65"/>
      <c r="Y59" s="66"/>
      <c r="Z59" s="66"/>
      <c r="AA59" s="64">
        <f>SUM(Z49:Z58)</f>
        <v>0</v>
      </c>
      <c r="AB59" s="65"/>
      <c r="AC59" s="66"/>
      <c r="AD59" s="66"/>
      <c r="AE59" s="64">
        <f>SUM(AD49:AD58)</f>
        <v>3</v>
      </c>
    </row>
    <row r="60" spans="1:31" ht="12.75">
      <c r="A60" s="3"/>
      <c r="B60" s="3"/>
      <c r="C60" s="3"/>
      <c r="D60" s="3"/>
      <c r="E60" s="3"/>
      <c r="F60" s="3"/>
      <c r="G60" s="3"/>
      <c r="H60" s="3"/>
      <c r="I60" s="3"/>
      <c r="J60" s="3"/>
      <c r="K60" s="3"/>
      <c r="L60" s="3"/>
      <c r="M60" s="3"/>
      <c r="N60" s="3"/>
      <c r="O60" s="3"/>
      <c r="P60" s="3"/>
      <c r="Q60" s="3"/>
      <c r="R60" s="3"/>
      <c r="S60" s="3"/>
      <c r="T60" s="3"/>
      <c r="U60" s="3"/>
      <c r="V60" s="67"/>
      <c r="W60" s="67"/>
      <c r="X60" s="67"/>
      <c r="Y60" s="67"/>
      <c r="Z60" s="67"/>
      <c r="AA60" s="67"/>
      <c r="AB60" s="67"/>
      <c r="AC60" s="67"/>
      <c r="AD60" s="67"/>
      <c r="AE60" s="14"/>
    </row>
    <row r="61" spans="1:6" ht="12.75">
      <c r="A61" s="17" t="s">
        <v>27</v>
      </c>
      <c r="E61" s="88"/>
      <c r="F61" s="88"/>
    </row>
    <row r="62" spans="24:31" ht="12.75">
      <c r="X62" s="96" t="s">
        <v>49</v>
      </c>
      <c r="Y62" s="96"/>
      <c r="Z62" s="96"/>
      <c r="AA62" s="96"/>
      <c r="AB62" s="96"/>
      <c r="AC62" s="96"/>
      <c r="AD62" s="96"/>
      <c r="AE62" s="73">
        <v>0</v>
      </c>
    </row>
    <row r="63" ht="12.75"/>
    <row r="64" ht="12.75"/>
    <row r="65" ht="12.75"/>
    <row r="66" ht="12.75"/>
    <row r="67" ht="12.75"/>
    <row r="68" ht="12.75"/>
    <row r="69" ht="12.75"/>
    <row r="70" ht="12.75"/>
    <row r="71" ht="12.75"/>
    <row r="72" ht="12.75"/>
    <row r="73" ht="12.75"/>
    <row r="74" ht="12.75"/>
    <row r="75" ht="12.75"/>
  </sheetData>
  <sheetProtection password="C9E5" sheet="1" scenarios="1" formatColumns="0" formatRows="0" insertColumns="0" insertRows="0"/>
  <mergeCells count="72">
    <mergeCell ref="X62:AD62"/>
    <mergeCell ref="X25:AD25"/>
    <mergeCell ref="AZ38:BF38"/>
    <mergeCell ref="BG38:BH38"/>
    <mergeCell ref="A39:AA39"/>
    <mergeCell ref="AB39:AC39"/>
    <mergeCell ref="AF39:BF39"/>
    <mergeCell ref="BG39:BH39"/>
    <mergeCell ref="AG35:AK35"/>
    <mergeCell ref="B36:F36"/>
    <mergeCell ref="AG36:AK36"/>
    <mergeCell ref="B37:F37"/>
    <mergeCell ref="AG37:AK37"/>
    <mergeCell ref="BG6:BH6"/>
    <mergeCell ref="B34:F34"/>
    <mergeCell ref="V34:AB34"/>
    <mergeCell ref="AG34:AK34"/>
    <mergeCell ref="BA34:BG34"/>
    <mergeCell ref="AB6:AC6"/>
    <mergeCell ref="AF6:BF6"/>
    <mergeCell ref="S5:AA5"/>
    <mergeCell ref="BA1:BG1"/>
    <mergeCell ref="AG2:AK2"/>
    <mergeCell ref="AG3:AK3"/>
    <mergeCell ref="AB5:AC5"/>
    <mergeCell ref="AG4:AK4"/>
    <mergeCell ref="AZ5:BF5"/>
    <mergeCell ref="BG5:BH5"/>
    <mergeCell ref="AG1:AK1"/>
    <mergeCell ref="V1:AB1"/>
    <mergeCell ref="B4:F4"/>
    <mergeCell ref="B35:F35"/>
    <mergeCell ref="AB38:AC38"/>
    <mergeCell ref="AB11:AC11"/>
    <mergeCell ref="N14:O14"/>
    <mergeCell ref="P14:Q14"/>
    <mergeCell ref="Y9:AD9"/>
    <mergeCell ref="R38:AA38"/>
    <mergeCell ref="J14:K14"/>
    <mergeCell ref="P47:Q47"/>
    <mergeCell ref="L14:M14"/>
    <mergeCell ref="B1:F1"/>
    <mergeCell ref="B2:F2"/>
    <mergeCell ref="B3:F3"/>
    <mergeCell ref="R47:S47"/>
    <mergeCell ref="H47:I47"/>
    <mergeCell ref="E61:F61"/>
    <mergeCell ref="A6:AA6"/>
    <mergeCell ref="X48:AA48"/>
    <mergeCell ref="B22:S22"/>
    <mergeCell ref="B59:S59"/>
    <mergeCell ref="J47:K47"/>
    <mergeCell ref="L47:M47"/>
    <mergeCell ref="N47:O47"/>
    <mergeCell ref="AB48:AE48"/>
    <mergeCell ref="X15:AA15"/>
    <mergeCell ref="AB15:AE15"/>
    <mergeCell ref="B46:S46"/>
    <mergeCell ref="E24:F24"/>
    <mergeCell ref="Y42:AD42"/>
    <mergeCell ref="AB44:AC44"/>
    <mergeCell ref="B47:C47"/>
    <mergeCell ref="D47:E47"/>
    <mergeCell ref="F47:G47"/>
    <mergeCell ref="A11:AA11"/>
    <mergeCell ref="A44:AA44"/>
    <mergeCell ref="B14:C14"/>
    <mergeCell ref="D14:E14"/>
    <mergeCell ref="F14:G14"/>
    <mergeCell ref="R14:S14"/>
    <mergeCell ref="B13:S13"/>
    <mergeCell ref="H14:I14"/>
  </mergeCells>
  <printOptions/>
  <pageMargins left="0.75" right="0.47" top="1" bottom="1" header="0.4921259845" footer="0.4921259845"/>
  <pageSetup orientation="landscape" paperSize="9" r:id="rId4"/>
  <headerFooter alignWithMargins="0">
    <oddHeader>&amp;C&amp;"Arial,Fett"ERGEBNISSE U18-BUNDESTAGSWAHL AM 18.09.2009&amp;"Arial,Standard" im Wahlkreis 195 - Greiz / Altenburger Land</oddHeader>
    <oddFooter>&amp;L&amp;"Arial,Fett"&amp;12U18-Wahllokal Nr. 275&amp;"Arial,Standard"&amp;10
&amp;"Arial,Fett Kursiv"Jugendfeuerwehr Mohlsdorf&amp;RErstellung: Jugendfeuerwehr Mohlsdorf
Zur Nutzung in den Schulen freigegeben.</oddFooter>
  </headerFooter>
  <drawing r:id="rId3"/>
  <legacyDrawing r:id="rId2"/>
</worksheet>
</file>

<file path=xl/worksheets/sheet8.xml><?xml version="1.0" encoding="utf-8"?>
<worksheet xmlns="http://schemas.openxmlformats.org/spreadsheetml/2006/main" xmlns:r="http://schemas.openxmlformats.org/officeDocument/2006/relationships">
  <dimension ref="A1:BJ62"/>
  <sheetViews>
    <sheetView zoomScale="85" zoomScaleNormal="85" workbookViewId="0" topLeftCell="I4">
      <selection activeCell="N2" sqref="N2"/>
    </sheetView>
  </sheetViews>
  <sheetFormatPr defaultColWidth="11.421875" defaultRowHeight="12.75"/>
  <cols>
    <col min="1" max="1" width="15.28125" style="17" customWidth="1"/>
    <col min="2" max="27" width="3.7109375" style="17" customWidth="1"/>
    <col min="28" max="28" width="4.57421875" style="17" bestFit="1" customWidth="1"/>
    <col min="29" max="31" width="3.7109375" style="17" customWidth="1"/>
    <col min="32" max="32" width="13.7109375" style="17" bestFit="1" customWidth="1"/>
    <col min="33" max="58" width="3.7109375" style="17" customWidth="1"/>
    <col min="59" max="59" width="4.140625" style="17" bestFit="1" customWidth="1"/>
    <col min="60" max="89" width="3.7109375" style="17" customWidth="1"/>
    <col min="90" max="16384" width="11.421875" style="17" customWidth="1"/>
  </cols>
  <sheetData>
    <row r="1" spans="1:62" s="12" customFormat="1" ht="16.5" thickTop="1">
      <c r="A1" s="6" t="s">
        <v>0</v>
      </c>
      <c r="B1" s="78" t="s">
        <v>1</v>
      </c>
      <c r="C1" s="78"/>
      <c r="D1" s="78"/>
      <c r="E1" s="78"/>
      <c r="F1" s="78"/>
      <c r="G1" s="7"/>
      <c r="H1" s="7"/>
      <c r="I1" s="7"/>
      <c r="J1" s="7"/>
      <c r="K1" s="7"/>
      <c r="L1" s="7"/>
      <c r="M1" s="7"/>
      <c r="N1" s="7"/>
      <c r="O1" s="7"/>
      <c r="P1" s="7"/>
      <c r="Q1" s="7"/>
      <c r="R1" s="7"/>
      <c r="S1" s="8"/>
      <c r="T1" s="8"/>
      <c r="U1" s="8"/>
      <c r="V1" s="98" t="s">
        <v>41</v>
      </c>
      <c r="W1" s="98"/>
      <c r="X1" s="98"/>
      <c r="Y1" s="98"/>
      <c r="Z1" s="98"/>
      <c r="AA1" s="98"/>
      <c r="AB1" s="98"/>
      <c r="AC1" s="8"/>
      <c r="AD1" s="8"/>
      <c r="AE1" s="11"/>
      <c r="AF1" s="6" t="s">
        <v>0</v>
      </c>
      <c r="AG1" s="78" t="s">
        <v>1</v>
      </c>
      <c r="AH1" s="78"/>
      <c r="AI1" s="78"/>
      <c r="AJ1" s="78"/>
      <c r="AK1" s="78"/>
      <c r="AL1" s="7"/>
      <c r="AM1" s="7"/>
      <c r="AN1" s="7"/>
      <c r="AO1" s="7"/>
      <c r="AP1" s="7"/>
      <c r="AQ1" s="7"/>
      <c r="AR1" s="7"/>
      <c r="AS1" s="7"/>
      <c r="AT1" s="7"/>
      <c r="AU1" s="7"/>
      <c r="AV1" s="7"/>
      <c r="AW1" s="7"/>
      <c r="AX1" s="8"/>
      <c r="AY1" s="8"/>
      <c r="AZ1" s="8"/>
      <c r="BA1" s="98" t="s">
        <v>41</v>
      </c>
      <c r="BB1" s="98"/>
      <c r="BC1" s="98"/>
      <c r="BD1" s="98"/>
      <c r="BE1" s="98"/>
      <c r="BF1" s="98"/>
      <c r="BG1" s="98"/>
      <c r="BH1" s="8"/>
      <c r="BI1" s="8"/>
      <c r="BJ1" s="11"/>
    </row>
    <row r="2" spans="1:62" ht="12.75" customHeight="1">
      <c r="A2" s="13" t="s">
        <v>2</v>
      </c>
      <c r="B2" s="79" t="s">
        <v>3</v>
      </c>
      <c r="C2" s="79"/>
      <c r="D2" s="79"/>
      <c r="E2" s="79"/>
      <c r="F2" s="79"/>
      <c r="G2" s="1"/>
      <c r="H2" s="1"/>
      <c r="I2" s="1"/>
      <c r="J2" s="1"/>
      <c r="K2" s="1"/>
      <c r="L2" s="1"/>
      <c r="M2" s="1"/>
      <c r="N2" s="1"/>
      <c r="O2" s="1"/>
      <c r="P2" s="1"/>
      <c r="Q2" s="1"/>
      <c r="R2" s="1"/>
      <c r="S2" s="14"/>
      <c r="T2" s="14"/>
      <c r="U2" s="14"/>
      <c r="V2" s="14"/>
      <c r="W2" s="14"/>
      <c r="X2" s="14"/>
      <c r="Y2" s="14"/>
      <c r="Z2" s="14"/>
      <c r="AA2" s="15" t="s">
        <v>4</v>
      </c>
      <c r="AB2" s="5">
        <v>276</v>
      </c>
      <c r="AC2" s="3"/>
      <c r="AD2" s="3"/>
      <c r="AE2" s="16"/>
      <c r="AF2" s="13" t="s">
        <v>2</v>
      </c>
      <c r="AG2" s="79" t="s">
        <v>3</v>
      </c>
      <c r="AH2" s="79"/>
      <c r="AI2" s="79"/>
      <c r="AJ2" s="79"/>
      <c r="AK2" s="79"/>
      <c r="AL2" s="1"/>
      <c r="AM2" s="1"/>
      <c r="AN2" s="1"/>
      <c r="AO2" s="1"/>
      <c r="AP2" s="1"/>
      <c r="AQ2" s="1"/>
      <c r="AR2" s="1"/>
      <c r="AS2" s="1"/>
      <c r="AT2" s="1"/>
      <c r="AU2" s="1"/>
      <c r="AV2" s="1"/>
      <c r="AW2" s="1"/>
      <c r="AX2" s="14"/>
      <c r="AY2" s="14"/>
      <c r="AZ2" s="14"/>
      <c r="BA2" s="14"/>
      <c r="BB2" s="14"/>
      <c r="BC2" s="14"/>
      <c r="BD2" s="14"/>
      <c r="BE2" s="14"/>
      <c r="BF2" s="15" t="s">
        <v>4</v>
      </c>
      <c r="BG2" s="5">
        <f>AB2</f>
        <v>276</v>
      </c>
      <c r="BH2" s="3"/>
      <c r="BI2" s="3"/>
      <c r="BJ2" s="16"/>
    </row>
    <row r="3" spans="1:62" ht="12.75" customHeight="1">
      <c r="A3" s="13" t="s">
        <v>5</v>
      </c>
      <c r="B3" s="77" t="s">
        <v>6</v>
      </c>
      <c r="C3" s="77"/>
      <c r="D3" s="77"/>
      <c r="E3" s="77"/>
      <c r="F3" s="77"/>
      <c r="G3" s="3"/>
      <c r="H3" s="3"/>
      <c r="I3" s="3"/>
      <c r="J3" s="3"/>
      <c r="K3" s="3"/>
      <c r="L3" s="3"/>
      <c r="M3" s="3"/>
      <c r="N3" s="3"/>
      <c r="O3" s="3"/>
      <c r="P3" s="3"/>
      <c r="Q3" s="3"/>
      <c r="R3" s="3"/>
      <c r="S3" s="14"/>
      <c r="T3" s="14"/>
      <c r="U3" s="14"/>
      <c r="V3" s="14"/>
      <c r="W3" s="14"/>
      <c r="X3" s="14"/>
      <c r="Y3" s="14"/>
      <c r="Z3" s="14"/>
      <c r="AA3" s="14"/>
      <c r="AB3" s="14"/>
      <c r="AC3" s="14"/>
      <c r="AD3" s="14"/>
      <c r="AE3" s="16"/>
      <c r="AF3" s="13" t="s">
        <v>5</v>
      </c>
      <c r="AG3" s="77" t="s">
        <v>6</v>
      </c>
      <c r="AH3" s="77"/>
      <c r="AI3" s="77"/>
      <c r="AJ3" s="77"/>
      <c r="AK3" s="77"/>
      <c r="AL3" s="3"/>
      <c r="AM3" s="3"/>
      <c r="AN3" s="3"/>
      <c r="AO3" s="3"/>
      <c r="AP3" s="3"/>
      <c r="AQ3" s="3"/>
      <c r="AR3" s="3"/>
      <c r="AS3" s="3"/>
      <c r="AT3" s="3"/>
      <c r="AU3" s="3"/>
      <c r="AV3" s="3"/>
      <c r="AW3" s="3"/>
      <c r="AX3" s="14"/>
      <c r="AY3" s="14"/>
      <c r="AZ3" s="14"/>
      <c r="BA3" s="14"/>
      <c r="BB3" s="14"/>
      <c r="BC3" s="14"/>
      <c r="BD3" s="14"/>
      <c r="BE3" s="14"/>
      <c r="BF3" s="14"/>
      <c r="BG3" s="14"/>
      <c r="BH3" s="14"/>
      <c r="BI3" s="14"/>
      <c r="BJ3" s="16"/>
    </row>
    <row r="4" spans="1:62" ht="12.75" customHeight="1">
      <c r="A4" s="68" t="s">
        <v>43</v>
      </c>
      <c r="B4" s="76">
        <v>1</v>
      </c>
      <c r="C4" s="76"/>
      <c r="D4" s="76"/>
      <c r="E4" s="76"/>
      <c r="F4" s="76"/>
      <c r="G4" s="3"/>
      <c r="H4" s="3"/>
      <c r="I4" s="3"/>
      <c r="J4" s="3"/>
      <c r="K4" s="3"/>
      <c r="L4" s="3"/>
      <c r="M4" s="3"/>
      <c r="N4" s="3"/>
      <c r="O4" s="3"/>
      <c r="P4" s="3"/>
      <c r="Q4" s="3"/>
      <c r="R4" s="3"/>
      <c r="S4" s="14"/>
      <c r="T4" s="14"/>
      <c r="U4" s="14"/>
      <c r="V4" s="14"/>
      <c r="W4" s="14"/>
      <c r="X4" s="14"/>
      <c r="Y4" s="14"/>
      <c r="Z4" s="14"/>
      <c r="AA4" s="14"/>
      <c r="AB4" s="3"/>
      <c r="AC4" s="14"/>
      <c r="AD4" s="14"/>
      <c r="AE4" s="16"/>
      <c r="AF4" s="68" t="s">
        <v>43</v>
      </c>
      <c r="AG4" s="76">
        <v>3</v>
      </c>
      <c r="AH4" s="76"/>
      <c r="AI4" s="76"/>
      <c r="AJ4" s="76"/>
      <c r="AK4" s="76"/>
      <c r="AL4" s="3"/>
      <c r="AM4" s="3"/>
      <c r="AN4" s="3"/>
      <c r="AO4" s="3"/>
      <c r="AP4" s="3"/>
      <c r="AQ4" s="3"/>
      <c r="AR4" s="3"/>
      <c r="AS4" s="3"/>
      <c r="AT4" s="3"/>
      <c r="AU4" s="3"/>
      <c r="AV4" s="3"/>
      <c r="AW4" s="3"/>
      <c r="AX4" s="14"/>
      <c r="AY4" s="14"/>
      <c r="AZ4" s="14"/>
      <c r="BA4" s="14"/>
      <c r="BB4" s="14"/>
      <c r="BC4" s="14"/>
      <c r="BD4" s="14"/>
      <c r="BE4" s="14"/>
      <c r="BF4" s="14"/>
      <c r="BG4" s="3"/>
      <c r="BH4" s="14"/>
      <c r="BI4" s="14"/>
      <c r="BJ4" s="16"/>
    </row>
    <row r="5" spans="1:62" ht="12.75">
      <c r="A5" s="13"/>
      <c r="B5" s="14"/>
      <c r="C5" s="14"/>
      <c r="D5" s="14"/>
      <c r="E5" s="14"/>
      <c r="F5" s="14"/>
      <c r="G5" s="14"/>
      <c r="H5" s="14"/>
      <c r="I5" s="14"/>
      <c r="J5" s="14"/>
      <c r="K5" s="14"/>
      <c r="L5" s="14"/>
      <c r="M5" s="14"/>
      <c r="N5" s="14"/>
      <c r="O5" s="14"/>
      <c r="P5" s="14"/>
      <c r="Q5" s="14"/>
      <c r="R5" s="101" t="s">
        <v>52</v>
      </c>
      <c r="S5" s="101"/>
      <c r="T5" s="101"/>
      <c r="U5" s="101"/>
      <c r="V5" s="101"/>
      <c r="W5" s="101"/>
      <c r="X5" s="101"/>
      <c r="Y5" s="101"/>
      <c r="Z5" s="101"/>
      <c r="AA5" s="101"/>
      <c r="AB5" s="99">
        <v>126</v>
      </c>
      <c r="AC5" s="99"/>
      <c r="AD5" s="14"/>
      <c r="AE5" s="16"/>
      <c r="AF5" s="13"/>
      <c r="AG5" s="14"/>
      <c r="AH5" s="14"/>
      <c r="AI5" s="14"/>
      <c r="AJ5" s="14"/>
      <c r="AK5" s="14"/>
      <c r="AL5" s="14"/>
      <c r="AM5" s="14"/>
      <c r="AN5" s="14"/>
      <c r="AO5" s="14"/>
      <c r="AP5" s="14"/>
      <c r="AQ5" s="14"/>
      <c r="AR5" s="14"/>
      <c r="AS5" s="14"/>
      <c r="AT5" s="14"/>
      <c r="AU5" s="14"/>
      <c r="AV5" s="14"/>
      <c r="AW5" s="14"/>
      <c r="AX5" s="14"/>
      <c r="AY5" s="14"/>
      <c r="AZ5" s="77" t="s">
        <v>7</v>
      </c>
      <c r="BA5" s="77"/>
      <c r="BB5" s="77"/>
      <c r="BC5" s="77"/>
      <c r="BD5" s="77"/>
      <c r="BE5" s="77"/>
      <c r="BF5" s="77"/>
      <c r="BG5" s="99">
        <f>AB5</f>
        <v>126</v>
      </c>
      <c r="BH5" s="99"/>
      <c r="BI5" s="14"/>
      <c r="BJ5" s="16"/>
    </row>
    <row r="6" spans="1:62" ht="13.5" thickBot="1">
      <c r="A6" s="74"/>
      <c r="B6" s="75"/>
      <c r="C6" s="75"/>
      <c r="D6" s="75"/>
      <c r="E6" s="75"/>
      <c r="F6" s="75"/>
      <c r="G6" s="75"/>
      <c r="H6" s="75"/>
      <c r="I6" s="75"/>
      <c r="J6" s="75"/>
      <c r="K6" s="75"/>
      <c r="L6" s="75"/>
      <c r="M6" s="75"/>
      <c r="N6" s="75"/>
      <c r="O6" s="75"/>
      <c r="P6" s="75"/>
      <c r="Q6" s="75"/>
      <c r="R6" s="75"/>
      <c r="S6" s="75"/>
      <c r="T6" s="75"/>
      <c r="U6" s="75"/>
      <c r="V6" s="75"/>
      <c r="W6" s="75"/>
      <c r="X6" s="75"/>
      <c r="Y6" s="75"/>
      <c r="Z6" s="75"/>
      <c r="AA6" s="75"/>
      <c r="AB6" s="100"/>
      <c r="AC6" s="100"/>
      <c r="AD6" s="19"/>
      <c r="AE6" s="20"/>
      <c r="AF6" s="74" t="s">
        <v>42</v>
      </c>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100">
        <f>AB6</f>
        <v>0</v>
      </c>
      <c r="BH6" s="100"/>
      <c r="BI6" s="19"/>
      <c r="BJ6" s="20"/>
    </row>
    <row r="7" spans="6:18" ht="13.5" thickTop="1">
      <c r="F7" s="21"/>
      <c r="G7" s="21"/>
      <c r="H7" s="21"/>
      <c r="I7" s="21"/>
      <c r="J7" s="21"/>
      <c r="K7" s="21"/>
      <c r="L7" s="21"/>
      <c r="M7" s="21"/>
      <c r="N7" s="21"/>
      <c r="O7" s="21"/>
      <c r="P7" s="21"/>
      <c r="Q7" s="21"/>
      <c r="R7" s="21"/>
    </row>
    <row r="8" spans="1:35" ht="12.75">
      <c r="A8" s="22"/>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1"/>
      <c r="AG8" s="21"/>
      <c r="AH8" s="21"/>
      <c r="AI8" s="21"/>
    </row>
    <row r="9" spans="1:31" ht="18">
      <c r="A9" s="23" t="s">
        <v>9</v>
      </c>
      <c r="F9" s="21"/>
      <c r="G9" s="21"/>
      <c r="H9" s="21"/>
      <c r="I9" s="21"/>
      <c r="J9" s="21"/>
      <c r="K9" s="21"/>
      <c r="L9" s="21"/>
      <c r="M9" s="21"/>
      <c r="N9" s="21"/>
      <c r="O9" s="21"/>
      <c r="P9" s="21"/>
      <c r="Q9" s="21"/>
      <c r="R9" s="21"/>
      <c r="Y9" s="94" t="s">
        <v>44</v>
      </c>
      <c r="Z9" s="95"/>
      <c r="AA9" s="95"/>
      <c r="AB9" s="95"/>
      <c r="AC9" s="95"/>
      <c r="AD9" s="95"/>
      <c r="AE9" s="71"/>
    </row>
    <row r="10" ht="12.75"/>
    <row r="11" spans="1:29" ht="12.75">
      <c r="A11" s="97" t="s">
        <v>10</v>
      </c>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1">
        <v>2.5</v>
      </c>
      <c r="AC11" s="91"/>
    </row>
    <row r="12" spans="6:18" ht="13.5" thickBot="1">
      <c r="F12" s="21"/>
      <c r="G12" s="21"/>
      <c r="H12" s="21"/>
      <c r="I12" s="21"/>
      <c r="J12" s="21"/>
      <c r="K12" s="21"/>
      <c r="L12" s="21"/>
      <c r="M12" s="21"/>
      <c r="N12" s="21"/>
      <c r="O12" s="21"/>
      <c r="P12" s="21"/>
      <c r="Q12" s="21"/>
      <c r="R12" s="21"/>
    </row>
    <row r="13" spans="1:31" ht="12.75">
      <c r="A13" s="24" t="s">
        <v>11</v>
      </c>
      <c r="B13" s="86" t="s">
        <v>12</v>
      </c>
      <c r="C13" s="86"/>
      <c r="D13" s="86"/>
      <c r="E13" s="86"/>
      <c r="F13" s="86"/>
      <c r="G13" s="86"/>
      <c r="H13" s="86"/>
      <c r="I13" s="86"/>
      <c r="J13" s="86"/>
      <c r="K13" s="86"/>
      <c r="L13" s="86"/>
      <c r="M13" s="86"/>
      <c r="N13" s="86"/>
      <c r="O13" s="86"/>
      <c r="P13" s="86"/>
      <c r="Q13" s="86"/>
      <c r="R13" s="86"/>
      <c r="S13" s="87"/>
      <c r="T13" s="26" t="s">
        <v>13</v>
      </c>
      <c r="U13" s="25" t="s">
        <v>14</v>
      </c>
      <c r="V13" s="27" t="s">
        <v>15</v>
      </c>
      <c r="W13" s="28" t="s">
        <v>13</v>
      </c>
      <c r="X13" s="29" t="s">
        <v>13</v>
      </c>
      <c r="Y13" s="30" t="s">
        <v>14</v>
      </c>
      <c r="Z13" s="31" t="s">
        <v>15</v>
      </c>
      <c r="AA13" s="32" t="s">
        <v>13</v>
      </c>
      <c r="AB13" s="33" t="s">
        <v>13</v>
      </c>
      <c r="AC13" s="34" t="s">
        <v>14</v>
      </c>
      <c r="AD13" s="35" t="s">
        <v>15</v>
      </c>
      <c r="AE13" s="36" t="s">
        <v>13</v>
      </c>
    </row>
    <row r="14" spans="1:31" ht="12.75">
      <c r="A14" s="37"/>
      <c r="B14" s="89">
        <v>11</v>
      </c>
      <c r="C14" s="89"/>
      <c r="D14" s="89">
        <v>12</v>
      </c>
      <c r="E14" s="89"/>
      <c r="F14" s="89">
        <v>13</v>
      </c>
      <c r="G14" s="89"/>
      <c r="H14" s="89">
        <v>14</v>
      </c>
      <c r="I14" s="89"/>
      <c r="J14" s="89">
        <v>15</v>
      </c>
      <c r="K14" s="89"/>
      <c r="L14" s="89">
        <v>16</v>
      </c>
      <c r="M14" s="89"/>
      <c r="N14" s="89">
        <v>17</v>
      </c>
      <c r="O14" s="89"/>
      <c r="P14" s="89">
        <v>18</v>
      </c>
      <c r="Q14" s="89"/>
      <c r="R14" s="89">
        <v>19</v>
      </c>
      <c r="S14" s="90"/>
      <c r="T14" s="40"/>
      <c r="U14" s="41"/>
      <c r="V14" s="42"/>
      <c r="W14" s="43"/>
      <c r="X14" s="44"/>
      <c r="Y14" s="45"/>
      <c r="Z14" s="45"/>
      <c r="AA14" s="46"/>
      <c r="AB14" s="47"/>
      <c r="AC14" s="48"/>
      <c r="AD14" s="48"/>
      <c r="AE14" s="49"/>
    </row>
    <row r="15" spans="1:31" ht="12.75">
      <c r="A15" s="37"/>
      <c r="B15" s="38" t="s">
        <v>16</v>
      </c>
      <c r="C15" s="38" t="s">
        <v>17</v>
      </c>
      <c r="D15" s="38" t="s">
        <v>16</v>
      </c>
      <c r="E15" s="38" t="s">
        <v>17</v>
      </c>
      <c r="F15" s="38" t="s">
        <v>16</v>
      </c>
      <c r="G15" s="38" t="s">
        <v>17</v>
      </c>
      <c r="H15" s="38" t="s">
        <v>16</v>
      </c>
      <c r="I15" s="38" t="s">
        <v>17</v>
      </c>
      <c r="J15" s="38" t="s">
        <v>16</v>
      </c>
      <c r="K15" s="38" t="s">
        <v>17</v>
      </c>
      <c r="L15" s="38" t="s">
        <v>16</v>
      </c>
      <c r="M15" s="38" t="s">
        <v>17</v>
      </c>
      <c r="N15" s="38" t="s">
        <v>16</v>
      </c>
      <c r="O15" s="38" t="s">
        <v>17</v>
      </c>
      <c r="P15" s="38" t="s">
        <v>16</v>
      </c>
      <c r="Q15" s="38" t="s">
        <v>17</v>
      </c>
      <c r="R15" s="38" t="s">
        <v>16</v>
      </c>
      <c r="S15" s="39" t="s">
        <v>17</v>
      </c>
      <c r="T15" s="40"/>
      <c r="U15" s="41"/>
      <c r="V15" s="42"/>
      <c r="W15" s="43"/>
      <c r="X15" s="83" t="s">
        <v>18</v>
      </c>
      <c r="Y15" s="84"/>
      <c r="Z15" s="84"/>
      <c r="AA15" s="85"/>
      <c r="AB15" s="80" t="s">
        <v>19</v>
      </c>
      <c r="AC15" s="81"/>
      <c r="AD15" s="81"/>
      <c r="AE15" s="82"/>
    </row>
    <row r="16" spans="1:31" ht="12.75">
      <c r="A16" s="37" t="s">
        <v>20</v>
      </c>
      <c r="B16" s="70"/>
      <c r="C16" s="70"/>
      <c r="D16" s="70"/>
      <c r="E16" s="70"/>
      <c r="F16" s="69"/>
      <c r="G16" s="69"/>
      <c r="H16" s="69">
        <v>6</v>
      </c>
      <c r="I16" s="69"/>
      <c r="J16" s="69">
        <v>3</v>
      </c>
      <c r="K16" s="69"/>
      <c r="L16" s="69">
        <v>7</v>
      </c>
      <c r="M16" s="69"/>
      <c r="N16" s="69">
        <v>6</v>
      </c>
      <c r="O16" s="69"/>
      <c r="P16" s="69"/>
      <c r="Q16" s="69"/>
      <c r="R16" s="69"/>
      <c r="S16" s="69"/>
      <c r="T16" s="37">
        <f aca="true" t="shared" si="0" ref="T16:T21">SUM(B16:S16)</f>
        <v>22</v>
      </c>
      <c r="U16" s="50">
        <f aca="true" t="shared" si="1" ref="U16:U21">T16*100/SUM($T$16:$T$21)</f>
        <v>17.46031746031746</v>
      </c>
      <c r="V16" s="51">
        <f aca="true" t="shared" si="2" ref="V16:V21">IF(U16&lt;$AB$11,T16,0)</f>
        <v>0</v>
      </c>
      <c r="W16" s="52">
        <f aca="true" t="shared" si="3" ref="W16:W21">IF(U16&lt;=$AB$11,0,T16)</f>
        <v>22</v>
      </c>
      <c r="X16" s="53">
        <f aca="true" t="shared" si="4" ref="X16:X21">B16+D16+F16+R16+H16+J16+L16+N16+P16</f>
        <v>22</v>
      </c>
      <c r="Y16" s="54">
        <f aca="true" t="shared" si="5" ref="Y16:Y21">X16*100/SUM($X$16:$X$21)</f>
        <v>17.46031746031746</v>
      </c>
      <c r="Z16" s="55">
        <f aca="true" t="shared" si="6" ref="Z16:Z21">IF(Y16&lt;$AB$11,X16,0)</f>
        <v>0</v>
      </c>
      <c r="AA16" s="56">
        <f aca="true" t="shared" si="7" ref="AA16:AA21">IF(Y16&lt;=$AB$11,0,X16)</f>
        <v>22</v>
      </c>
      <c r="AB16" s="57"/>
      <c r="AC16" s="58"/>
      <c r="AD16" s="59"/>
      <c r="AE16" s="60"/>
    </row>
    <row r="17" spans="1:31" ht="12.75">
      <c r="A17" s="37" t="s">
        <v>21</v>
      </c>
      <c r="B17" s="70"/>
      <c r="C17" s="70"/>
      <c r="D17" s="70"/>
      <c r="E17" s="70"/>
      <c r="F17" s="69"/>
      <c r="G17" s="69"/>
      <c r="H17" s="69">
        <v>8</v>
      </c>
      <c r="I17" s="69"/>
      <c r="J17" s="69">
        <v>3</v>
      </c>
      <c r="K17" s="69"/>
      <c r="L17" s="69">
        <v>2</v>
      </c>
      <c r="M17" s="69"/>
      <c r="N17" s="69">
        <v>5</v>
      </c>
      <c r="O17" s="69"/>
      <c r="P17" s="69">
        <v>1</v>
      </c>
      <c r="Q17" s="69"/>
      <c r="R17" s="69"/>
      <c r="S17" s="69"/>
      <c r="T17" s="37">
        <f t="shared" si="0"/>
        <v>19</v>
      </c>
      <c r="U17" s="50">
        <f t="shared" si="1"/>
        <v>15.079365079365079</v>
      </c>
      <c r="V17" s="51">
        <f t="shared" si="2"/>
        <v>0</v>
      </c>
      <c r="W17" s="52">
        <f t="shared" si="3"/>
        <v>19</v>
      </c>
      <c r="X17" s="53">
        <f t="shared" si="4"/>
        <v>19</v>
      </c>
      <c r="Y17" s="54">
        <f t="shared" si="5"/>
        <v>15.079365079365079</v>
      </c>
      <c r="Z17" s="55">
        <f t="shared" si="6"/>
        <v>0</v>
      </c>
      <c r="AA17" s="56">
        <f t="shared" si="7"/>
        <v>19</v>
      </c>
      <c r="AB17" s="57"/>
      <c r="AC17" s="58"/>
      <c r="AD17" s="59"/>
      <c r="AE17" s="60"/>
    </row>
    <row r="18" spans="1:31" ht="12.75">
      <c r="A18" s="37" t="s">
        <v>22</v>
      </c>
      <c r="B18" s="70"/>
      <c r="C18" s="70"/>
      <c r="D18" s="70"/>
      <c r="E18" s="70"/>
      <c r="F18" s="69"/>
      <c r="G18" s="69"/>
      <c r="H18" s="69">
        <v>3</v>
      </c>
      <c r="I18" s="69"/>
      <c r="J18" s="69">
        <v>13</v>
      </c>
      <c r="K18" s="69"/>
      <c r="L18" s="69">
        <v>16</v>
      </c>
      <c r="M18" s="69"/>
      <c r="N18" s="69">
        <v>13</v>
      </c>
      <c r="O18" s="69"/>
      <c r="P18" s="69">
        <v>4</v>
      </c>
      <c r="Q18" s="69"/>
      <c r="R18" s="69"/>
      <c r="S18" s="69"/>
      <c r="T18" s="37">
        <f t="shared" si="0"/>
        <v>49</v>
      </c>
      <c r="U18" s="50">
        <f t="shared" si="1"/>
        <v>38.888888888888886</v>
      </c>
      <c r="V18" s="51">
        <f t="shared" si="2"/>
        <v>0</v>
      </c>
      <c r="W18" s="52">
        <f t="shared" si="3"/>
        <v>49</v>
      </c>
      <c r="X18" s="53">
        <f t="shared" si="4"/>
        <v>49</v>
      </c>
      <c r="Y18" s="54">
        <f t="shared" si="5"/>
        <v>38.888888888888886</v>
      </c>
      <c r="Z18" s="55">
        <f t="shared" si="6"/>
        <v>0</v>
      </c>
      <c r="AA18" s="56">
        <f t="shared" si="7"/>
        <v>49</v>
      </c>
      <c r="AB18" s="57"/>
      <c r="AC18" s="58"/>
      <c r="AD18" s="59"/>
      <c r="AE18" s="60"/>
    </row>
    <row r="19" spans="1:31" ht="12.75">
      <c r="A19" s="37" t="s">
        <v>51</v>
      </c>
      <c r="B19" s="70"/>
      <c r="C19" s="70"/>
      <c r="D19" s="70"/>
      <c r="E19" s="70"/>
      <c r="F19" s="69"/>
      <c r="G19" s="69"/>
      <c r="H19" s="69">
        <v>5</v>
      </c>
      <c r="I19" s="69"/>
      <c r="J19" s="69">
        <v>3</v>
      </c>
      <c r="K19" s="69"/>
      <c r="L19" s="69">
        <v>3</v>
      </c>
      <c r="M19" s="69"/>
      <c r="N19" s="69">
        <v>10</v>
      </c>
      <c r="O19" s="69"/>
      <c r="P19" s="69">
        <v>1</v>
      </c>
      <c r="Q19" s="69"/>
      <c r="R19" s="69"/>
      <c r="S19" s="69"/>
      <c r="T19" s="37">
        <f t="shared" si="0"/>
        <v>22</v>
      </c>
      <c r="U19" s="50">
        <f t="shared" si="1"/>
        <v>17.46031746031746</v>
      </c>
      <c r="V19" s="51">
        <f t="shared" si="2"/>
        <v>0</v>
      </c>
      <c r="W19" s="52">
        <f t="shared" si="3"/>
        <v>22</v>
      </c>
      <c r="X19" s="53">
        <f t="shared" si="4"/>
        <v>22</v>
      </c>
      <c r="Y19" s="54">
        <f t="shared" si="5"/>
        <v>17.46031746031746</v>
      </c>
      <c r="Z19" s="55">
        <f t="shared" si="6"/>
        <v>0</v>
      </c>
      <c r="AA19" s="56">
        <f t="shared" si="7"/>
        <v>22</v>
      </c>
      <c r="AB19" s="57"/>
      <c r="AC19" s="58"/>
      <c r="AD19" s="59"/>
      <c r="AE19" s="60"/>
    </row>
    <row r="20" spans="1:31" ht="12.75">
      <c r="A20" s="37" t="s">
        <v>23</v>
      </c>
      <c r="B20" s="70"/>
      <c r="C20" s="70"/>
      <c r="D20" s="70"/>
      <c r="E20" s="70"/>
      <c r="F20" s="69"/>
      <c r="G20" s="69"/>
      <c r="H20" s="69">
        <v>2</v>
      </c>
      <c r="I20" s="69"/>
      <c r="J20" s="69">
        <v>3</v>
      </c>
      <c r="K20" s="69"/>
      <c r="L20" s="69">
        <v>1</v>
      </c>
      <c r="M20" s="69"/>
      <c r="N20" s="69">
        <v>2</v>
      </c>
      <c r="O20" s="69"/>
      <c r="P20" s="69">
        <v>4</v>
      </c>
      <c r="Q20" s="69"/>
      <c r="R20" s="69"/>
      <c r="S20" s="69"/>
      <c r="T20" s="37">
        <f t="shared" si="0"/>
        <v>12</v>
      </c>
      <c r="U20" s="50">
        <f t="shared" si="1"/>
        <v>9.523809523809524</v>
      </c>
      <c r="V20" s="51">
        <f t="shared" si="2"/>
        <v>0</v>
      </c>
      <c r="W20" s="52">
        <f t="shared" si="3"/>
        <v>12</v>
      </c>
      <c r="X20" s="53">
        <f t="shared" si="4"/>
        <v>12</v>
      </c>
      <c r="Y20" s="54">
        <f t="shared" si="5"/>
        <v>9.523809523809524</v>
      </c>
      <c r="Z20" s="55">
        <f t="shared" si="6"/>
        <v>0</v>
      </c>
      <c r="AA20" s="56">
        <f t="shared" si="7"/>
        <v>12</v>
      </c>
      <c r="AB20" s="57"/>
      <c r="AC20" s="58"/>
      <c r="AD20" s="59"/>
      <c r="AE20" s="60"/>
    </row>
    <row r="21" spans="1:31" ht="12.75">
      <c r="A21" s="37" t="s">
        <v>24</v>
      </c>
      <c r="B21" s="70"/>
      <c r="C21" s="70"/>
      <c r="D21" s="70"/>
      <c r="E21" s="70"/>
      <c r="F21" s="69"/>
      <c r="G21" s="69"/>
      <c r="H21" s="69"/>
      <c r="I21" s="69"/>
      <c r="J21" s="69">
        <v>2</v>
      </c>
      <c r="K21" s="69"/>
      <c r="L21" s="69"/>
      <c r="M21" s="69"/>
      <c r="N21" s="69"/>
      <c r="O21" s="69"/>
      <c r="P21" s="69"/>
      <c r="Q21" s="69"/>
      <c r="R21" s="69"/>
      <c r="S21" s="69"/>
      <c r="T21" s="37">
        <f t="shared" si="0"/>
        <v>2</v>
      </c>
      <c r="U21" s="50">
        <f t="shared" si="1"/>
        <v>1.5873015873015872</v>
      </c>
      <c r="V21" s="51">
        <f t="shared" si="2"/>
        <v>2</v>
      </c>
      <c r="W21" s="52">
        <f t="shared" si="3"/>
        <v>0</v>
      </c>
      <c r="X21" s="53">
        <f t="shared" si="4"/>
        <v>2</v>
      </c>
      <c r="Y21" s="54">
        <f t="shared" si="5"/>
        <v>1.5873015873015872</v>
      </c>
      <c r="Z21" s="55">
        <f t="shared" si="6"/>
        <v>2</v>
      </c>
      <c r="AA21" s="56">
        <f t="shared" si="7"/>
        <v>0</v>
      </c>
      <c r="AB21" s="57"/>
      <c r="AC21" s="58"/>
      <c r="AD21" s="59"/>
      <c r="AE21" s="60"/>
    </row>
    <row r="22" spans="1:31" ht="24" customHeight="1" thickBot="1">
      <c r="A22" s="61" t="s">
        <v>25</v>
      </c>
      <c r="B22" s="92" t="s">
        <v>26</v>
      </c>
      <c r="C22" s="92"/>
      <c r="D22" s="92"/>
      <c r="E22" s="92"/>
      <c r="F22" s="92"/>
      <c r="G22" s="92"/>
      <c r="H22" s="92"/>
      <c r="I22" s="92"/>
      <c r="J22" s="92"/>
      <c r="K22" s="92"/>
      <c r="L22" s="92"/>
      <c r="M22" s="92"/>
      <c r="N22" s="92"/>
      <c r="O22" s="92"/>
      <c r="P22" s="92"/>
      <c r="Q22" s="92"/>
      <c r="R22" s="92"/>
      <c r="S22" s="93"/>
      <c r="T22" s="62"/>
      <c r="U22" s="63"/>
      <c r="V22" s="63"/>
      <c r="W22" s="64">
        <f>SUM(V16:V21)</f>
        <v>2</v>
      </c>
      <c r="X22" s="65"/>
      <c r="Y22" s="66"/>
      <c r="Z22" s="66"/>
      <c r="AA22" s="64">
        <f>SUM(Z16:Z21)</f>
        <v>2</v>
      </c>
      <c r="AB22" s="65"/>
      <c r="AC22" s="66"/>
      <c r="AD22" s="66"/>
      <c r="AE22" s="64">
        <f>SUM(AD16:AD21)</f>
        <v>0</v>
      </c>
    </row>
    <row r="23" spans="1:31" ht="12.75">
      <c r="A23" s="3"/>
      <c r="B23" s="3"/>
      <c r="C23" s="3"/>
      <c r="D23" s="3"/>
      <c r="E23" s="3"/>
      <c r="F23" s="3"/>
      <c r="G23" s="3"/>
      <c r="H23" s="3"/>
      <c r="I23" s="3"/>
      <c r="J23" s="3"/>
      <c r="K23" s="3"/>
      <c r="L23" s="3"/>
      <c r="M23" s="3"/>
      <c r="N23" s="3"/>
      <c r="O23" s="3"/>
      <c r="P23" s="3"/>
      <c r="Q23" s="3"/>
      <c r="R23" s="3"/>
      <c r="S23" s="3"/>
      <c r="T23" s="3"/>
      <c r="U23" s="3"/>
      <c r="V23" s="67"/>
      <c r="W23" s="67"/>
      <c r="X23" s="67"/>
      <c r="Y23" s="67"/>
      <c r="Z23" s="67"/>
      <c r="AA23" s="67"/>
      <c r="AB23" s="67"/>
      <c r="AC23" s="67"/>
      <c r="AD23" s="67"/>
      <c r="AE23" s="14"/>
    </row>
    <row r="24" spans="1:6" ht="12.75">
      <c r="A24" s="17" t="s">
        <v>27</v>
      </c>
      <c r="E24" s="88"/>
      <c r="F24" s="88"/>
    </row>
    <row r="25" spans="5:31" ht="12.75">
      <c r="E25" s="72"/>
      <c r="F25" s="72"/>
      <c r="X25" s="96" t="s">
        <v>48</v>
      </c>
      <c r="Y25" s="96"/>
      <c r="Z25" s="96"/>
      <c r="AA25" s="96"/>
      <c r="AB25" s="96"/>
      <c r="AC25" s="96"/>
      <c r="AD25" s="96"/>
      <c r="AE25" s="73">
        <v>0</v>
      </c>
    </row>
    <row r="26" spans="5:6" ht="12.75">
      <c r="E26" s="72"/>
      <c r="F26" s="72"/>
    </row>
    <row r="27" spans="5:6" ht="12.75">
      <c r="E27" s="72"/>
      <c r="F27" s="72"/>
    </row>
    <row r="28" spans="5:6" ht="12.75">
      <c r="E28" s="72"/>
      <c r="F28" s="72"/>
    </row>
    <row r="29" spans="5:6" ht="12.75">
      <c r="E29" s="72"/>
      <c r="F29" s="72"/>
    </row>
    <row r="30" spans="5:6" ht="12.75">
      <c r="E30" s="72"/>
      <c r="F30" s="72"/>
    </row>
    <row r="31" spans="5:6" ht="12.75">
      <c r="E31" s="72"/>
      <c r="F31" s="72"/>
    </row>
    <row r="32" spans="5:6" ht="12.75">
      <c r="E32" s="72"/>
      <c r="F32" s="72"/>
    </row>
    <row r="33" spans="5:6" ht="13.5" thickBot="1">
      <c r="E33" s="72"/>
      <c r="F33" s="72"/>
    </row>
    <row r="34" spans="1:62" s="12" customFormat="1" ht="16.5" thickTop="1">
      <c r="A34" s="6" t="s">
        <v>0</v>
      </c>
      <c r="B34" s="78" t="s">
        <v>1</v>
      </c>
      <c r="C34" s="78"/>
      <c r="D34" s="78"/>
      <c r="E34" s="78"/>
      <c r="F34" s="78"/>
      <c r="G34" s="7"/>
      <c r="H34" s="7"/>
      <c r="I34" s="7"/>
      <c r="J34" s="7"/>
      <c r="K34" s="7"/>
      <c r="L34" s="7"/>
      <c r="M34" s="7"/>
      <c r="N34" s="7"/>
      <c r="O34" s="7"/>
      <c r="P34" s="7"/>
      <c r="Q34" s="7"/>
      <c r="R34" s="7"/>
      <c r="S34" s="8"/>
      <c r="T34" s="8"/>
      <c r="U34" s="8"/>
      <c r="V34" s="98" t="s">
        <v>41</v>
      </c>
      <c r="W34" s="98"/>
      <c r="X34" s="98"/>
      <c r="Y34" s="98"/>
      <c r="Z34" s="98"/>
      <c r="AA34" s="98"/>
      <c r="AB34" s="98"/>
      <c r="AC34" s="8"/>
      <c r="AD34" s="8"/>
      <c r="AE34" s="11"/>
      <c r="AF34" s="6" t="s">
        <v>0</v>
      </c>
      <c r="AG34" s="78" t="s">
        <v>1</v>
      </c>
      <c r="AH34" s="78"/>
      <c r="AI34" s="78"/>
      <c r="AJ34" s="78"/>
      <c r="AK34" s="78"/>
      <c r="AL34" s="7"/>
      <c r="AM34" s="7"/>
      <c r="AN34" s="7"/>
      <c r="AO34" s="7"/>
      <c r="AP34" s="7"/>
      <c r="AQ34" s="7"/>
      <c r="AR34" s="7"/>
      <c r="AS34" s="7"/>
      <c r="AT34" s="7"/>
      <c r="AU34" s="7"/>
      <c r="AV34" s="7"/>
      <c r="AW34" s="7"/>
      <c r="AX34" s="8"/>
      <c r="AY34" s="8"/>
      <c r="AZ34" s="8"/>
      <c r="BA34" s="98" t="s">
        <v>41</v>
      </c>
      <c r="BB34" s="98"/>
      <c r="BC34" s="98"/>
      <c r="BD34" s="98"/>
      <c r="BE34" s="98"/>
      <c r="BF34" s="98"/>
      <c r="BG34" s="98"/>
      <c r="BH34" s="8"/>
      <c r="BI34" s="8"/>
      <c r="BJ34" s="11"/>
    </row>
    <row r="35" spans="1:62" ht="12.75" customHeight="1">
      <c r="A35" s="13" t="s">
        <v>2</v>
      </c>
      <c r="B35" s="79" t="s">
        <v>3</v>
      </c>
      <c r="C35" s="79"/>
      <c r="D35" s="79"/>
      <c r="E35" s="79"/>
      <c r="F35" s="79"/>
      <c r="G35" s="1"/>
      <c r="H35" s="1"/>
      <c r="I35" s="1"/>
      <c r="J35" s="1"/>
      <c r="K35" s="1"/>
      <c r="L35" s="1"/>
      <c r="M35" s="1"/>
      <c r="N35" s="1"/>
      <c r="O35" s="1"/>
      <c r="P35" s="1"/>
      <c r="Q35" s="1"/>
      <c r="R35" s="1"/>
      <c r="S35" s="14"/>
      <c r="T35" s="14"/>
      <c r="U35" s="14"/>
      <c r="V35" s="14"/>
      <c r="W35" s="14"/>
      <c r="X35" s="14"/>
      <c r="Y35" s="14"/>
      <c r="Z35" s="14"/>
      <c r="AA35" s="15" t="s">
        <v>4</v>
      </c>
      <c r="AB35" s="5">
        <f>AB2</f>
        <v>276</v>
      </c>
      <c r="AC35" s="3"/>
      <c r="AD35" s="3"/>
      <c r="AE35" s="16"/>
      <c r="AF35" s="13" t="s">
        <v>2</v>
      </c>
      <c r="AG35" s="79" t="s">
        <v>3</v>
      </c>
      <c r="AH35" s="79"/>
      <c r="AI35" s="79"/>
      <c r="AJ35" s="79"/>
      <c r="AK35" s="79"/>
      <c r="AL35" s="1"/>
      <c r="AM35" s="1"/>
      <c r="AN35" s="1"/>
      <c r="AO35" s="1"/>
      <c r="AP35" s="1"/>
      <c r="AQ35" s="1"/>
      <c r="AR35" s="1"/>
      <c r="AS35" s="1"/>
      <c r="AT35" s="1"/>
      <c r="AU35" s="1"/>
      <c r="AV35" s="1"/>
      <c r="AW35" s="1"/>
      <c r="AX35" s="14"/>
      <c r="AY35" s="14"/>
      <c r="AZ35" s="14"/>
      <c r="BA35" s="14"/>
      <c r="BB35" s="14"/>
      <c r="BC35" s="14"/>
      <c r="BD35" s="14"/>
      <c r="BE35" s="14"/>
      <c r="BF35" s="15" t="s">
        <v>4</v>
      </c>
      <c r="BG35" s="5">
        <f>AB2</f>
        <v>276</v>
      </c>
      <c r="BH35" s="3"/>
      <c r="BI35" s="3"/>
      <c r="BJ35" s="16"/>
    </row>
    <row r="36" spans="1:62" ht="12.75" customHeight="1">
      <c r="A36" s="13" t="s">
        <v>5</v>
      </c>
      <c r="B36" s="77" t="s">
        <v>6</v>
      </c>
      <c r="C36" s="77"/>
      <c r="D36" s="77"/>
      <c r="E36" s="77"/>
      <c r="F36" s="77"/>
      <c r="G36" s="3"/>
      <c r="H36" s="3"/>
      <c r="I36" s="3"/>
      <c r="J36" s="3"/>
      <c r="K36" s="3"/>
      <c r="L36" s="3"/>
      <c r="M36" s="3"/>
      <c r="N36" s="3"/>
      <c r="O36" s="3"/>
      <c r="P36" s="3"/>
      <c r="Q36" s="3"/>
      <c r="R36" s="3"/>
      <c r="S36" s="14"/>
      <c r="T36" s="14"/>
      <c r="U36" s="14"/>
      <c r="V36" s="14"/>
      <c r="W36" s="14"/>
      <c r="X36" s="14"/>
      <c r="Y36" s="14"/>
      <c r="Z36" s="14"/>
      <c r="AA36" s="14"/>
      <c r="AB36" s="14"/>
      <c r="AC36" s="14"/>
      <c r="AD36" s="14"/>
      <c r="AE36" s="16"/>
      <c r="AF36" s="13" t="s">
        <v>5</v>
      </c>
      <c r="AG36" s="77" t="s">
        <v>6</v>
      </c>
      <c r="AH36" s="77"/>
      <c r="AI36" s="77"/>
      <c r="AJ36" s="77"/>
      <c r="AK36" s="77"/>
      <c r="AL36" s="3"/>
      <c r="AM36" s="3"/>
      <c r="AN36" s="3"/>
      <c r="AO36" s="3"/>
      <c r="AP36" s="3"/>
      <c r="AQ36" s="3"/>
      <c r="AR36" s="3"/>
      <c r="AS36" s="3"/>
      <c r="AT36" s="3"/>
      <c r="AU36" s="3"/>
      <c r="AV36" s="3"/>
      <c r="AW36" s="3"/>
      <c r="AX36" s="14"/>
      <c r="AY36" s="14"/>
      <c r="AZ36" s="14"/>
      <c r="BA36" s="14"/>
      <c r="BB36" s="14"/>
      <c r="BC36" s="14"/>
      <c r="BD36" s="14"/>
      <c r="BE36" s="14"/>
      <c r="BF36" s="14"/>
      <c r="BG36" s="14"/>
      <c r="BH36" s="14"/>
      <c r="BI36" s="14"/>
      <c r="BJ36" s="16"/>
    </row>
    <row r="37" spans="1:62" ht="12.75" customHeight="1">
      <c r="A37" s="68" t="s">
        <v>43</v>
      </c>
      <c r="B37" s="76">
        <v>2</v>
      </c>
      <c r="C37" s="76"/>
      <c r="D37" s="76"/>
      <c r="E37" s="76"/>
      <c r="F37" s="76"/>
      <c r="G37" s="3"/>
      <c r="H37" s="3"/>
      <c r="I37" s="3"/>
      <c r="J37" s="3"/>
      <c r="K37" s="3"/>
      <c r="L37" s="3"/>
      <c r="M37" s="3"/>
      <c r="N37" s="3"/>
      <c r="O37" s="3"/>
      <c r="P37" s="3"/>
      <c r="Q37" s="3"/>
      <c r="R37" s="3"/>
      <c r="S37" s="14"/>
      <c r="T37" s="14"/>
      <c r="U37" s="14"/>
      <c r="V37" s="14"/>
      <c r="W37" s="14"/>
      <c r="X37" s="14"/>
      <c r="Y37" s="14"/>
      <c r="Z37" s="14"/>
      <c r="AA37" s="14"/>
      <c r="AB37" s="3"/>
      <c r="AC37" s="14"/>
      <c r="AD37" s="14"/>
      <c r="AE37" s="16"/>
      <c r="AF37" s="68" t="s">
        <v>43</v>
      </c>
      <c r="AG37" s="76">
        <v>4</v>
      </c>
      <c r="AH37" s="76"/>
      <c r="AI37" s="76"/>
      <c r="AJ37" s="76"/>
      <c r="AK37" s="76"/>
      <c r="AL37" s="3"/>
      <c r="AM37" s="3"/>
      <c r="AN37" s="3"/>
      <c r="AO37" s="3"/>
      <c r="AP37" s="3"/>
      <c r="AQ37" s="3"/>
      <c r="AR37" s="3"/>
      <c r="AS37" s="3"/>
      <c r="AT37" s="3"/>
      <c r="AU37" s="3"/>
      <c r="AV37" s="3"/>
      <c r="AW37" s="3"/>
      <c r="AX37" s="14"/>
      <c r="AY37" s="14"/>
      <c r="AZ37" s="14"/>
      <c r="BA37" s="14"/>
      <c r="BB37" s="14"/>
      <c r="BC37" s="14"/>
      <c r="BD37" s="14"/>
      <c r="BE37" s="14"/>
      <c r="BF37" s="14"/>
      <c r="BG37" s="3"/>
      <c r="BH37" s="14"/>
      <c r="BI37" s="14"/>
      <c r="BJ37" s="16"/>
    </row>
    <row r="38" spans="1:62" ht="12.75">
      <c r="A38" s="13"/>
      <c r="B38" s="14"/>
      <c r="C38" s="14"/>
      <c r="D38" s="14"/>
      <c r="E38" s="14"/>
      <c r="F38" s="14"/>
      <c r="G38" s="14"/>
      <c r="H38" s="14"/>
      <c r="I38" s="14"/>
      <c r="J38" s="14"/>
      <c r="K38" s="14"/>
      <c r="L38" s="14"/>
      <c r="M38" s="14"/>
      <c r="N38" s="14"/>
      <c r="O38" s="14"/>
      <c r="P38" s="14"/>
      <c r="Q38" s="14"/>
      <c r="R38" s="14"/>
      <c r="S38" s="101" t="s">
        <v>52</v>
      </c>
      <c r="T38" s="101"/>
      <c r="U38" s="101"/>
      <c r="V38" s="101"/>
      <c r="W38" s="101"/>
      <c r="X38" s="101"/>
      <c r="Y38" s="101"/>
      <c r="Z38" s="101"/>
      <c r="AA38" s="101"/>
      <c r="AB38" s="99">
        <v>126</v>
      </c>
      <c r="AC38" s="99"/>
      <c r="AD38" s="14"/>
      <c r="AE38" s="16"/>
      <c r="AF38" s="13"/>
      <c r="AG38" s="14"/>
      <c r="AH38" s="14"/>
      <c r="AI38" s="14"/>
      <c r="AJ38" s="14"/>
      <c r="AK38" s="14"/>
      <c r="AL38" s="14"/>
      <c r="AM38" s="14"/>
      <c r="AN38" s="14"/>
      <c r="AO38" s="14"/>
      <c r="AP38" s="14"/>
      <c r="AQ38" s="14"/>
      <c r="AR38" s="14"/>
      <c r="AS38" s="14"/>
      <c r="AT38" s="14"/>
      <c r="AU38" s="14"/>
      <c r="AV38" s="14"/>
      <c r="AW38" s="14"/>
      <c r="AX38" s="14"/>
      <c r="AY38" s="14"/>
      <c r="AZ38" s="77" t="s">
        <v>7</v>
      </c>
      <c r="BA38" s="77"/>
      <c r="BB38" s="77"/>
      <c r="BC38" s="77"/>
      <c r="BD38" s="77"/>
      <c r="BE38" s="77"/>
      <c r="BF38" s="77"/>
      <c r="BG38" s="99">
        <f>AB5</f>
        <v>126</v>
      </c>
      <c r="BH38" s="99"/>
      <c r="BI38" s="14"/>
      <c r="BJ38" s="16"/>
    </row>
    <row r="39" spans="1:62" ht="13.5" thickBot="1">
      <c r="A39" s="74"/>
      <c r="B39" s="75"/>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100"/>
      <c r="AC39" s="100"/>
      <c r="AD39" s="19"/>
      <c r="AE39" s="20"/>
      <c r="AF39" s="74" t="s">
        <v>42</v>
      </c>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100">
        <f>AB6</f>
        <v>0</v>
      </c>
      <c r="BH39" s="100"/>
      <c r="BI39" s="19"/>
      <c r="BJ39" s="20"/>
    </row>
    <row r="40" ht="13.5" thickTop="1"/>
    <row r="41" spans="1:35" ht="12.75">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1"/>
      <c r="AG41" s="21"/>
      <c r="AH41" s="21"/>
      <c r="AI41" s="21"/>
    </row>
    <row r="42" spans="1:33" ht="18">
      <c r="A42" s="23" t="s">
        <v>28</v>
      </c>
      <c r="F42" s="21"/>
      <c r="G42" s="21"/>
      <c r="H42" s="21"/>
      <c r="I42" s="21"/>
      <c r="J42" s="21"/>
      <c r="K42" s="21"/>
      <c r="L42" s="21"/>
      <c r="M42" s="21"/>
      <c r="N42" s="21"/>
      <c r="O42" s="21"/>
      <c r="P42" s="21"/>
      <c r="Q42" s="21"/>
      <c r="R42" s="21"/>
      <c r="Y42" s="94" t="s">
        <v>45</v>
      </c>
      <c r="Z42" s="95"/>
      <c r="AA42" s="95"/>
      <c r="AB42" s="95"/>
      <c r="AC42" s="95"/>
      <c r="AD42" s="95"/>
      <c r="AE42" s="69"/>
      <c r="AF42" s="21"/>
      <c r="AG42" s="21"/>
    </row>
    <row r="43" ht="12.75"/>
    <row r="44" spans="1:29" ht="12.75">
      <c r="A44" s="97" t="s">
        <v>10</v>
      </c>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1">
        <v>5</v>
      </c>
      <c r="AC44" s="91"/>
    </row>
    <row r="45" spans="6:18" ht="13.5" thickBot="1">
      <c r="F45" s="21"/>
      <c r="G45" s="21"/>
      <c r="H45" s="21"/>
      <c r="I45" s="21"/>
      <c r="J45" s="21"/>
      <c r="K45" s="21"/>
      <c r="L45" s="21"/>
      <c r="M45" s="21"/>
      <c r="N45" s="21"/>
      <c r="O45" s="21"/>
      <c r="P45" s="21"/>
      <c r="Q45" s="21"/>
      <c r="R45" s="21"/>
    </row>
    <row r="46" spans="1:31" ht="12.75">
      <c r="A46" s="24" t="s">
        <v>29</v>
      </c>
      <c r="B46" s="86" t="s">
        <v>12</v>
      </c>
      <c r="C46" s="86"/>
      <c r="D46" s="86"/>
      <c r="E46" s="86"/>
      <c r="F46" s="86"/>
      <c r="G46" s="86"/>
      <c r="H46" s="86"/>
      <c r="I46" s="86"/>
      <c r="J46" s="86"/>
      <c r="K46" s="86"/>
      <c r="L46" s="86"/>
      <c r="M46" s="86"/>
      <c r="N46" s="86"/>
      <c r="O46" s="86"/>
      <c r="P46" s="86"/>
      <c r="Q46" s="86"/>
      <c r="R46" s="86"/>
      <c r="S46" s="87"/>
      <c r="T46" s="26" t="s">
        <v>13</v>
      </c>
      <c r="U46" s="25" t="s">
        <v>14</v>
      </c>
      <c r="V46" s="27" t="s">
        <v>15</v>
      </c>
      <c r="W46" s="28" t="s">
        <v>13</v>
      </c>
      <c r="X46" s="29" t="s">
        <v>13</v>
      </c>
      <c r="Y46" s="30" t="s">
        <v>14</v>
      </c>
      <c r="Z46" s="31" t="s">
        <v>15</v>
      </c>
      <c r="AA46" s="32" t="s">
        <v>13</v>
      </c>
      <c r="AB46" s="33" t="s">
        <v>13</v>
      </c>
      <c r="AC46" s="34" t="s">
        <v>14</v>
      </c>
      <c r="AD46" s="35" t="s">
        <v>15</v>
      </c>
      <c r="AE46" s="36" t="s">
        <v>13</v>
      </c>
    </row>
    <row r="47" spans="1:31" ht="12.75">
      <c r="A47" s="37"/>
      <c r="B47" s="89">
        <v>11</v>
      </c>
      <c r="C47" s="89"/>
      <c r="D47" s="89">
        <v>12</v>
      </c>
      <c r="E47" s="89"/>
      <c r="F47" s="89">
        <v>13</v>
      </c>
      <c r="G47" s="89"/>
      <c r="H47" s="89">
        <v>14</v>
      </c>
      <c r="I47" s="89"/>
      <c r="J47" s="89">
        <v>15</v>
      </c>
      <c r="K47" s="89"/>
      <c r="L47" s="89">
        <v>16</v>
      </c>
      <c r="M47" s="89"/>
      <c r="N47" s="89">
        <v>17</v>
      </c>
      <c r="O47" s="89"/>
      <c r="P47" s="89">
        <v>18</v>
      </c>
      <c r="Q47" s="89"/>
      <c r="R47" s="89">
        <v>19</v>
      </c>
      <c r="S47" s="90"/>
      <c r="T47" s="40"/>
      <c r="U47" s="41"/>
      <c r="V47" s="42"/>
      <c r="W47" s="43"/>
      <c r="X47" s="44"/>
      <c r="Y47" s="45"/>
      <c r="Z47" s="45"/>
      <c r="AA47" s="46"/>
      <c r="AB47" s="47"/>
      <c r="AC47" s="48"/>
      <c r="AD47" s="48"/>
      <c r="AE47" s="49"/>
    </row>
    <row r="48" spans="1:31" ht="12.75">
      <c r="A48" s="37"/>
      <c r="B48" s="38" t="s">
        <v>16</v>
      </c>
      <c r="C48" s="38" t="s">
        <v>17</v>
      </c>
      <c r="D48" s="38" t="s">
        <v>16</v>
      </c>
      <c r="E48" s="38" t="s">
        <v>17</v>
      </c>
      <c r="F48" s="38" t="s">
        <v>16</v>
      </c>
      <c r="G48" s="38" t="s">
        <v>17</v>
      </c>
      <c r="H48" s="38" t="s">
        <v>16</v>
      </c>
      <c r="I48" s="38" t="s">
        <v>17</v>
      </c>
      <c r="J48" s="38" t="s">
        <v>16</v>
      </c>
      <c r="K48" s="38" t="s">
        <v>17</v>
      </c>
      <c r="L48" s="38" t="s">
        <v>16</v>
      </c>
      <c r="M48" s="38" t="s">
        <v>17</v>
      </c>
      <c r="N48" s="38" t="s">
        <v>16</v>
      </c>
      <c r="O48" s="38" t="s">
        <v>17</v>
      </c>
      <c r="P48" s="38" t="s">
        <v>16</v>
      </c>
      <c r="Q48" s="38" t="s">
        <v>17</v>
      </c>
      <c r="R48" s="38" t="s">
        <v>16</v>
      </c>
      <c r="S48" s="39" t="s">
        <v>17</v>
      </c>
      <c r="T48" s="40"/>
      <c r="U48" s="41"/>
      <c r="V48" s="42"/>
      <c r="W48" s="43"/>
      <c r="X48" s="83" t="s">
        <v>18</v>
      </c>
      <c r="Y48" s="84"/>
      <c r="Z48" s="84"/>
      <c r="AA48" s="85"/>
      <c r="AB48" s="80" t="s">
        <v>19</v>
      </c>
      <c r="AC48" s="81"/>
      <c r="AD48" s="81"/>
      <c r="AE48" s="82"/>
    </row>
    <row r="49" spans="1:31" ht="12.75">
      <c r="A49" s="37" t="s">
        <v>30</v>
      </c>
      <c r="B49" s="70"/>
      <c r="C49" s="70"/>
      <c r="D49" s="70"/>
      <c r="E49" s="70"/>
      <c r="F49" s="69"/>
      <c r="G49" s="69"/>
      <c r="H49" s="69">
        <v>4</v>
      </c>
      <c r="I49" s="69"/>
      <c r="J49" s="69">
        <v>3</v>
      </c>
      <c r="K49" s="69"/>
      <c r="L49" s="69">
        <v>4</v>
      </c>
      <c r="M49" s="69"/>
      <c r="N49" s="69">
        <v>4</v>
      </c>
      <c r="O49" s="69"/>
      <c r="P49" s="69"/>
      <c r="Q49" s="69"/>
      <c r="R49" s="69"/>
      <c r="S49" s="69"/>
      <c r="T49" s="37">
        <f aca="true" t="shared" si="8" ref="T49:T58">SUM(B49:S49)</f>
        <v>15</v>
      </c>
      <c r="U49" s="50">
        <f aca="true" t="shared" si="9" ref="U49:U58">T49*100/SUM($T$49:$T$58)</f>
        <v>12.096774193548388</v>
      </c>
      <c r="V49" s="51">
        <f aca="true" t="shared" si="10" ref="V49:V58">IF(U49&lt;$AB$44,T49,0)</f>
        <v>0</v>
      </c>
      <c r="W49" s="52">
        <f aca="true" t="shared" si="11" ref="W49:W58">IF(U49&lt;=$AB$44,0,T49)</f>
        <v>15</v>
      </c>
      <c r="X49" s="53">
        <f>B49+D49+F49+R49+H49+J49+L49+N49+P49</f>
        <v>15</v>
      </c>
      <c r="Y49" s="54">
        <f aca="true" t="shared" si="12" ref="Y49:Y58">X49*100/SUM($X$49:$X$58)</f>
        <v>12.096774193548388</v>
      </c>
      <c r="Z49" s="55">
        <f aca="true" t="shared" si="13" ref="Z49:Z58">IF(Y49&lt;$AB$44,X49,0)</f>
        <v>0</v>
      </c>
      <c r="AA49" s="56">
        <f aca="true" t="shared" si="14" ref="AA49:AA58">IF(Y49&lt;=$AB$44,0,X49)</f>
        <v>15</v>
      </c>
      <c r="AB49" s="57"/>
      <c r="AC49" s="58"/>
      <c r="AD49" s="59"/>
      <c r="AE49" s="60"/>
    </row>
    <row r="50" spans="1:31" ht="12.75">
      <c r="A50" s="37" t="s">
        <v>31</v>
      </c>
      <c r="B50" s="70"/>
      <c r="C50" s="70"/>
      <c r="D50" s="70"/>
      <c r="E50" s="70"/>
      <c r="F50" s="69"/>
      <c r="G50" s="69"/>
      <c r="H50" s="69">
        <v>7</v>
      </c>
      <c r="I50" s="69"/>
      <c r="J50" s="69">
        <v>1</v>
      </c>
      <c r="K50" s="69"/>
      <c r="L50" s="69">
        <v>2</v>
      </c>
      <c r="M50" s="69"/>
      <c r="N50" s="69">
        <v>1</v>
      </c>
      <c r="O50" s="69"/>
      <c r="P50" s="69">
        <v>1</v>
      </c>
      <c r="Q50" s="69"/>
      <c r="R50" s="69"/>
      <c r="S50" s="69"/>
      <c r="T50" s="37">
        <f t="shared" si="8"/>
        <v>12</v>
      </c>
      <c r="U50" s="50">
        <f t="shared" si="9"/>
        <v>9.67741935483871</v>
      </c>
      <c r="V50" s="51">
        <f t="shared" si="10"/>
        <v>0</v>
      </c>
      <c r="W50" s="52">
        <f t="shared" si="11"/>
        <v>12</v>
      </c>
      <c r="X50" s="53">
        <f aca="true" t="shared" si="15" ref="X50:X58">B50+D50+F50+R50+H50+J50+L50+N50+P50</f>
        <v>12</v>
      </c>
      <c r="Y50" s="54">
        <f t="shared" si="12"/>
        <v>9.67741935483871</v>
      </c>
      <c r="Z50" s="55">
        <f t="shared" si="13"/>
        <v>0</v>
      </c>
      <c r="AA50" s="56">
        <f t="shared" si="14"/>
        <v>12</v>
      </c>
      <c r="AB50" s="57"/>
      <c r="AC50" s="58"/>
      <c r="AD50" s="59"/>
      <c r="AE50" s="60"/>
    </row>
    <row r="51" spans="1:31" ht="12.75">
      <c r="A51" s="37" t="s">
        <v>32</v>
      </c>
      <c r="B51" s="70"/>
      <c r="C51" s="70"/>
      <c r="D51" s="70"/>
      <c r="E51" s="70"/>
      <c r="F51" s="69"/>
      <c r="G51" s="69"/>
      <c r="H51" s="69">
        <v>5</v>
      </c>
      <c r="I51" s="69"/>
      <c r="J51" s="69">
        <v>12</v>
      </c>
      <c r="K51" s="69"/>
      <c r="L51" s="69">
        <v>14</v>
      </c>
      <c r="M51" s="69"/>
      <c r="N51" s="69">
        <v>7</v>
      </c>
      <c r="O51" s="69"/>
      <c r="P51" s="69">
        <v>2</v>
      </c>
      <c r="Q51" s="69"/>
      <c r="R51" s="69"/>
      <c r="S51" s="69"/>
      <c r="T51" s="37">
        <f t="shared" si="8"/>
        <v>40</v>
      </c>
      <c r="U51" s="50">
        <f t="shared" si="9"/>
        <v>32.25806451612903</v>
      </c>
      <c r="V51" s="51">
        <f t="shared" si="10"/>
        <v>0</v>
      </c>
      <c r="W51" s="52">
        <f t="shared" si="11"/>
        <v>40</v>
      </c>
      <c r="X51" s="53">
        <f t="shared" si="15"/>
        <v>40</v>
      </c>
      <c r="Y51" s="54">
        <f t="shared" si="12"/>
        <v>32.25806451612903</v>
      </c>
      <c r="Z51" s="55">
        <f t="shared" si="13"/>
        <v>0</v>
      </c>
      <c r="AA51" s="56">
        <f t="shared" si="14"/>
        <v>40</v>
      </c>
      <c r="AB51" s="57"/>
      <c r="AC51" s="58"/>
      <c r="AD51" s="59"/>
      <c r="AE51" s="60"/>
    </row>
    <row r="52" spans="1:31" ht="12.75">
      <c r="A52" s="37" t="s">
        <v>33</v>
      </c>
      <c r="B52" s="70"/>
      <c r="C52" s="70"/>
      <c r="D52" s="70"/>
      <c r="E52" s="70"/>
      <c r="F52" s="69"/>
      <c r="G52" s="69"/>
      <c r="H52" s="69">
        <v>1</v>
      </c>
      <c r="I52" s="69"/>
      <c r="J52" s="69">
        <v>5</v>
      </c>
      <c r="K52" s="69"/>
      <c r="L52" s="69">
        <v>2</v>
      </c>
      <c r="M52" s="69"/>
      <c r="N52" s="69">
        <v>7</v>
      </c>
      <c r="O52" s="69"/>
      <c r="P52" s="69">
        <v>2</v>
      </c>
      <c r="Q52" s="69"/>
      <c r="R52" s="69"/>
      <c r="S52" s="69"/>
      <c r="T52" s="37">
        <f t="shared" si="8"/>
        <v>17</v>
      </c>
      <c r="U52" s="50">
        <f t="shared" si="9"/>
        <v>13.709677419354838</v>
      </c>
      <c r="V52" s="51">
        <f t="shared" si="10"/>
        <v>0</v>
      </c>
      <c r="W52" s="52">
        <f t="shared" si="11"/>
        <v>17</v>
      </c>
      <c r="X52" s="53">
        <f t="shared" si="15"/>
        <v>17</v>
      </c>
      <c r="Y52" s="54">
        <f t="shared" si="12"/>
        <v>13.709677419354838</v>
      </c>
      <c r="Z52" s="55">
        <f t="shared" si="13"/>
        <v>0</v>
      </c>
      <c r="AA52" s="56">
        <f t="shared" si="14"/>
        <v>17</v>
      </c>
      <c r="AB52" s="57"/>
      <c r="AC52" s="58"/>
      <c r="AD52" s="59"/>
      <c r="AE52" s="60"/>
    </row>
    <row r="53" spans="1:31" ht="12.75">
      <c r="A53" s="37" t="s">
        <v>34</v>
      </c>
      <c r="B53" s="70"/>
      <c r="C53" s="70"/>
      <c r="D53" s="70"/>
      <c r="E53" s="70"/>
      <c r="F53" s="69"/>
      <c r="G53" s="69"/>
      <c r="H53" s="69">
        <v>2</v>
      </c>
      <c r="I53" s="69"/>
      <c r="J53" s="69">
        <v>3</v>
      </c>
      <c r="K53" s="69"/>
      <c r="L53" s="69">
        <v>2</v>
      </c>
      <c r="M53" s="69"/>
      <c r="N53" s="69">
        <v>7</v>
      </c>
      <c r="O53" s="69"/>
      <c r="P53" s="69">
        <v>1</v>
      </c>
      <c r="Q53" s="69"/>
      <c r="R53" s="69"/>
      <c r="S53" s="69"/>
      <c r="T53" s="37">
        <f t="shared" si="8"/>
        <v>15</v>
      </c>
      <c r="U53" s="50">
        <f t="shared" si="9"/>
        <v>12.096774193548388</v>
      </c>
      <c r="V53" s="51">
        <f t="shared" si="10"/>
        <v>0</v>
      </c>
      <c r="W53" s="52">
        <f t="shared" si="11"/>
        <v>15</v>
      </c>
      <c r="X53" s="53">
        <f t="shared" si="15"/>
        <v>15</v>
      </c>
      <c r="Y53" s="54">
        <f t="shared" si="12"/>
        <v>12.096774193548388</v>
      </c>
      <c r="Z53" s="55">
        <f t="shared" si="13"/>
        <v>0</v>
      </c>
      <c r="AA53" s="56">
        <f t="shared" si="14"/>
        <v>15</v>
      </c>
      <c r="AB53" s="57"/>
      <c r="AC53" s="58"/>
      <c r="AD53" s="59"/>
      <c r="AE53" s="60"/>
    </row>
    <row r="54" spans="1:31" ht="12.75">
      <c r="A54" s="37" t="s">
        <v>35</v>
      </c>
      <c r="B54" s="70"/>
      <c r="C54" s="70"/>
      <c r="D54" s="70"/>
      <c r="E54" s="70"/>
      <c r="F54" s="69"/>
      <c r="G54" s="69"/>
      <c r="H54" s="69">
        <v>1</v>
      </c>
      <c r="I54" s="69"/>
      <c r="J54" s="69"/>
      <c r="K54" s="69"/>
      <c r="L54" s="69"/>
      <c r="M54" s="69"/>
      <c r="N54" s="69">
        <v>1</v>
      </c>
      <c r="O54" s="69"/>
      <c r="P54" s="69"/>
      <c r="Q54" s="69"/>
      <c r="R54" s="69"/>
      <c r="S54" s="69"/>
      <c r="T54" s="37">
        <f t="shared" si="8"/>
        <v>2</v>
      </c>
      <c r="U54" s="50">
        <f t="shared" si="9"/>
        <v>1.6129032258064515</v>
      </c>
      <c r="V54" s="51">
        <f t="shared" si="10"/>
        <v>2</v>
      </c>
      <c r="W54" s="52">
        <f t="shared" si="11"/>
        <v>0</v>
      </c>
      <c r="X54" s="53">
        <f t="shared" si="15"/>
        <v>2</v>
      </c>
      <c r="Y54" s="54">
        <f t="shared" si="12"/>
        <v>1.6129032258064515</v>
      </c>
      <c r="Z54" s="55">
        <f t="shared" si="13"/>
        <v>2</v>
      </c>
      <c r="AA54" s="56">
        <f t="shared" si="14"/>
        <v>0</v>
      </c>
      <c r="AB54" s="57"/>
      <c r="AC54" s="58"/>
      <c r="AD54" s="59"/>
      <c r="AE54" s="60"/>
    </row>
    <row r="55" spans="1:31" ht="12.75">
      <c r="A55" s="37" t="s">
        <v>36</v>
      </c>
      <c r="B55" s="70"/>
      <c r="C55" s="70"/>
      <c r="D55" s="70"/>
      <c r="E55" s="70"/>
      <c r="F55" s="69"/>
      <c r="G55" s="69"/>
      <c r="H55" s="69"/>
      <c r="I55" s="69"/>
      <c r="J55" s="69"/>
      <c r="K55" s="69"/>
      <c r="L55" s="69"/>
      <c r="M55" s="69"/>
      <c r="N55" s="69">
        <v>1</v>
      </c>
      <c r="O55" s="69"/>
      <c r="P55" s="69"/>
      <c r="Q55" s="69"/>
      <c r="R55" s="69"/>
      <c r="S55" s="69"/>
      <c r="T55" s="37">
        <f t="shared" si="8"/>
        <v>1</v>
      </c>
      <c r="U55" s="50">
        <f t="shared" si="9"/>
        <v>0.8064516129032258</v>
      </c>
      <c r="V55" s="51">
        <f t="shared" si="10"/>
        <v>1</v>
      </c>
      <c r="W55" s="52">
        <f t="shared" si="11"/>
        <v>0</v>
      </c>
      <c r="X55" s="53">
        <f t="shared" si="15"/>
        <v>1</v>
      </c>
      <c r="Y55" s="54">
        <f t="shared" si="12"/>
        <v>0.8064516129032258</v>
      </c>
      <c r="Z55" s="55">
        <f t="shared" si="13"/>
        <v>1</v>
      </c>
      <c r="AA55" s="56">
        <f t="shared" si="14"/>
        <v>0</v>
      </c>
      <c r="AB55" s="57"/>
      <c r="AC55" s="58"/>
      <c r="AD55" s="59"/>
      <c r="AE55" s="60"/>
    </row>
    <row r="56" spans="1:31" ht="12.75">
      <c r="A56" s="37" t="s">
        <v>37</v>
      </c>
      <c r="B56" s="70"/>
      <c r="C56" s="70"/>
      <c r="D56" s="70"/>
      <c r="E56" s="70"/>
      <c r="F56" s="69"/>
      <c r="G56" s="69"/>
      <c r="H56" s="69"/>
      <c r="I56" s="69"/>
      <c r="J56" s="69"/>
      <c r="K56" s="69"/>
      <c r="L56" s="69"/>
      <c r="M56" s="69"/>
      <c r="N56" s="69">
        <v>1</v>
      </c>
      <c r="O56" s="69"/>
      <c r="P56" s="69">
        <v>1</v>
      </c>
      <c r="Q56" s="69"/>
      <c r="R56" s="69"/>
      <c r="S56" s="69"/>
      <c r="T56" s="37">
        <f t="shared" si="8"/>
        <v>2</v>
      </c>
      <c r="U56" s="50">
        <f t="shared" si="9"/>
        <v>1.6129032258064515</v>
      </c>
      <c r="V56" s="51">
        <f t="shared" si="10"/>
        <v>2</v>
      </c>
      <c r="W56" s="52">
        <f t="shared" si="11"/>
        <v>0</v>
      </c>
      <c r="X56" s="53">
        <f t="shared" si="15"/>
        <v>2</v>
      </c>
      <c r="Y56" s="54">
        <f t="shared" si="12"/>
        <v>1.6129032258064515</v>
      </c>
      <c r="Z56" s="55">
        <f t="shared" si="13"/>
        <v>2</v>
      </c>
      <c r="AA56" s="56">
        <f t="shared" si="14"/>
        <v>0</v>
      </c>
      <c r="AB56" s="57"/>
      <c r="AC56" s="58"/>
      <c r="AD56" s="59"/>
      <c r="AE56" s="60"/>
    </row>
    <row r="57" spans="1:31" ht="12.75">
      <c r="A57" s="37" t="s">
        <v>38</v>
      </c>
      <c r="B57" s="70"/>
      <c r="C57" s="70"/>
      <c r="D57" s="70"/>
      <c r="E57" s="70"/>
      <c r="F57" s="69"/>
      <c r="G57" s="69"/>
      <c r="H57" s="69"/>
      <c r="I57" s="69"/>
      <c r="J57" s="69"/>
      <c r="K57" s="69"/>
      <c r="L57" s="69">
        <v>2</v>
      </c>
      <c r="M57" s="69"/>
      <c r="N57" s="69"/>
      <c r="O57" s="69"/>
      <c r="P57" s="69"/>
      <c r="Q57" s="69"/>
      <c r="R57" s="69"/>
      <c r="S57" s="69"/>
      <c r="T57" s="37">
        <f t="shared" si="8"/>
        <v>2</v>
      </c>
      <c r="U57" s="50">
        <f t="shared" si="9"/>
        <v>1.6129032258064515</v>
      </c>
      <c r="V57" s="51">
        <f t="shared" si="10"/>
        <v>2</v>
      </c>
      <c r="W57" s="52">
        <f t="shared" si="11"/>
        <v>0</v>
      </c>
      <c r="X57" s="53">
        <f t="shared" si="15"/>
        <v>2</v>
      </c>
      <c r="Y57" s="54">
        <f t="shared" si="12"/>
        <v>1.6129032258064515</v>
      </c>
      <c r="Z57" s="55">
        <f t="shared" si="13"/>
        <v>2</v>
      </c>
      <c r="AA57" s="56">
        <f t="shared" si="14"/>
        <v>0</v>
      </c>
      <c r="AB57" s="57"/>
      <c r="AC57" s="58"/>
      <c r="AD57" s="59"/>
      <c r="AE57" s="60"/>
    </row>
    <row r="58" spans="1:31" ht="12.75">
      <c r="A58" s="37" t="s">
        <v>39</v>
      </c>
      <c r="B58" s="70"/>
      <c r="C58" s="70"/>
      <c r="D58" s="70"/>
      <c r="E58" s="70"/>
      <c r="F58" s="69"/>
      <c r="G58" s="69"/>
      <c r="H58" s="69">
        <v>4</v>
      </c>
      <c r="I58" s="69"/>
      <c r="J58" s="69">
        <v>3</v>
      </c>
      <c r="K58" s="69"/>
      <c r="L58" s="69">
        <v>3</v>
      </c>
      <c r="M58" s="69"/>
      <c r="N58" s="69">
        <v>5</v>
      </c>
      <c r="O58" s="69"/>
      <c r="P58" s="69">
        <v>3</v>
      </c>
      <c r="Q58" s="69"/>
      <c r="R58" s="69"/>
      <c r="S58" s="69"/>
      <c r="T58" s="37">
        <f t="shared" si="8"/>
        <v>18</v>
      </c>
      <c r="U58" s="50">
        <f t="shared" si="9"/>
        <v>14.516129032258064</v>
      </c>
      <c r="V58" s="51">
        <f t="shared" si="10"/>
        <v>0</v>
      </c>
      <c r="W58" s="52">
        <f t="shared" si="11"/>
        <v>18</v>
      </c>
      <c r="X58" s="53">
        <f t="shared" si="15"/>
        <v>18</v>
      </c>
      <c r="Y58" s="54">
        <f t="shared" si="12"/>
        <v>14.516129032258064</v>
      </c>
      <c r="Z58" s="55">
        <f t="shared" si="13"/>
        <v>0</v>
      </c>
      <c r="AA58" s="56">
        <f t="shared" si="14"/>
        <v>18</v>
      </c>
      <c r="AB58" s="57"/>
      <c r="AC58" s="58"/>
      <c r="AD58" s="59"/>
      <c r="AE58" s="60"/>
    </row>
    <row r="59" spans="1:31" ht="28.5" customHeight="1" thickBot="1">
      <c r="A59" s="61" t="s">
        <v>25</v>
      </c>
      <c r="B59" s="92" t="s">
        <v>47</v>
      </c>
      <c r="C59" s="92"/>
      <c r="D59" s="92"/>
      <c r="E59" s="92"/>
      <c r="F59" s="92"/>
      <c r="G59" s="92"/>
      <c r="H59" s="92"/>
      <c r="I59" s="92"/>
      <c r="J59" s="92"/>
      <c r="K59" s="92"/>
      <c r="L59" s="92"/>
      <c r="M59" s="92"/>
      <c r="N59" s="92"/>
      <c r="O59" s="92"/>
      <c r="P59" s="92"/>
      <c r="Q59" s="92"/>
      <c r="R59" s="92"/>
      <c r="S59" s="93"/>
      <c r="T59" s="62"/>
      <c r="U59" s="63"/>
      <c r="V59" s="63"/>
      <c r="W59" s="64">
        <f>SUM(V49:V58)</f>
        <v>7</v>
      </c>
      <c r="X59" s="65"/>
      <c r="Y59" s="66"/>
      <c r="Z59" s="66"/>
      <c r="AA59" s="64">
        <f>SUM(Z49:Z58)</f>
        <v>7</v>
      </c>
      <c r="AB59" s="65"/>
      <c r="AC59" s="66"/>
      <c r="AD59" s="66"/>
      <c r="AE59" s="64">
        <f>SUM(AD49:AD58)</f>
        <v>0</v>
      </c>
    </row>
    <row r="60" spans="1:31" ht="12.75">
      <c r="A60" s="3"/>
      <c r="B60" s="3"/>
      <c r="C60" s="3"/>
      <c r="D60" s="3"/>
      <c r="E60" s="3"/>
      <c r="F60" s="3"/>
      <c r="G60" s="3"/>
      <c r="H60" s="3"/>
      <c r="I60" s="3"/>
      <c r="J60" s="3"/>
      <c r="K60" s="3"/>
      <c r="L60" s="3"/>
      <c r="M60" s="3"/>
      <c r="N60" s="3"/>
      <c r="O60" s="3"/>
      <c r="P60" s="3"/>
      <c r="Q60" s="3"/>
      <c r="R60" s="3"/>
      <c r="S60" s="3"/>
      <c r="T60" s="3"/>
      <c r="U60" s="3"/>
      <c r="V60" s="67"/>
      <c r="W60" s="67"/>
      <c r="X60" s="67"/>
      <c r="Y60" s="67"/>
      <c r="Z60" s="67"/>
      <c r="AA60" s="67"/>
      <c r="AB60" s="67"/>
      <c r="AC60" s="67"/>
      <c r="AD60" s="67"/>
      <c r="AE60" s="14"/>
    </row>
    <row r="61" spans="1:6" ht="12.75">
      <c r="A61" s="17" t="s">
        <v>27</v>
      </c>
      <c r="E61" s="88"/>
      <c r="F61" s="88"/>
    </row>
    <row r="62" spans="24:31" ht="12.75">
      <c r="X62" s="96" t="s">
        <v>49</v>
      </c>
      <c r="Y62" s="96"/>
      <c r="Z62" s="96"/>
      <c r="AA62" s="96"/>
      <c r="AB62" s="96"/>
      <c r="AC62" s="96"/>
      <c r="AD62" s="96"/>
      <c r="AE62" s="73">
        <v>0</v>
      </c>
    </row>
    <row r="63" ht="12.75"/>
    <row r="64" ht="12.75"/>
    <row r="65" ht="12.75"/>
    <row r="66" ht="12.75"/>
    <row r="67" ht="12.75"/>
    <row r="68" ht="12.75"/>
    <row r="69" ht="12.75"/>
    <row r="70" ht="12.75"/>
    <row r="71" ht="12.75"/>
    <row r="72" ht="12.75"/>
    <row r="73" ht="12.75"/>
    <row r="74" ht="12.75"/>
    <row r="75" ht="12.75"/>
  </sheetData>
  <sheetProtection password="C9E5" sheet="1" scenarios="1" formatColumns="0" formatRows="0" insertColumns="0" insertRows="0"/>
  <mergeCells count="72">
    <mergeCell ref="R5:AA5"/>
    <mergeCell ref="X62:AD62"/>
    <mergeCell ref="X25:AD25"/>
    <mergeCell ref="AZ38:BF38"/>
    <mergeCell ref="AG35:AK35"/>
    <mergeCell ref="Y42:AD42"/>
    <mergeCell ref="AB48:AE48"/>
    <mergeCell ref="B46:S46"/>
    <mergeCell ref="AB44:AC44"/>
    <mergeCell ref="A44:AA44"/>
    <mergeCell ref="BG38:BH38"/>
    <mergeCell ref="A39:AA39"/>
    <mergeCell ref="AB39:AC39"/>
    <mergeCell ref="AF39:BF39"/>
    <mergeCell ref="BG39:BH39"/>
    <mergeCell ref="B36:F36"/>
    <mergeCell ref="AG36:AK36"/>
    <mergeCell ref="B37:F37"/>
    <mergeCell ref="AG37:AK37"/>
    <mergeCell ref="BG6:BH6"/>
    <mergeCell ref="B34:F34"/>
    <mergeCell ref="V34:AB34"/>
    <mergeCell ref="AG34:AK34"/>
    <mergeCell ref="BA34:BG34"/>
    <mergeCell ref="AB6:AC6"/>
    <mergeCell ref="AF6:BF6"/>
    <mergeCell ref="E24:F24"/>
    <mergeCell ref="A11:AA11"/>
    <mergeCell ref="B14:C14"/>
    <mergeCell ref="BA1:BG1"/>
    <mergeCell ref="AG2:AK2"/>
    <mergeCell ref="AG3:AK3"/>
    <mergeCell ref="AB5:AC5"/>
    <mergeCell ref="AG4:AK4"/>
    <mergeCell ref="AZ5:BF5"/>
    <mergeCell ref="BG5:BH5"/>
    <mergeCell ref="AG1:AK1"/>
    <mergeCell ref="B4:F4"/>
    <mergeCell ref="B35:F35"/>
    <mergeCell ref="AB38:AC38"/>
    <mergeCell ref="AB11:AC11"/>
    <mergeCell ref="N14:O14"/>
    <mergeCell ref="P14:Q14"/>
    <mergeCell ref="Y9:AD9"/>
    <mergeCell ref="S38:AA38"/>
    <mergeCell ref="X15:AA15"/>
    <mergeCell ref="AB15:AE15"/>
    <mergeCell ref="B1:F1"/>
    <mergeCell ref="B2:F2"/>
    <mergeCell ref="B3:F3"/>
    <mergeCell ref="V1:AB1"/>
    <mergeCell ref="E61:F61"/>
    <mergeCell ref="A6:AA6"/>
    <mergeCell ref="X48:AA48"/>
    <mergeCell ref="B22:S22"/>
    <mergeCell ref="B59:S59"/>
    <mergeCell ref="J47:K47"/>
    <mergeCell ref="L47:M47"/>
    <mergeCell ref="N47:O47"/>
    <mergeCell ref="P47:Q47"/>
    <mergeCell ref="L14:M14"/>
    <mergeCell ref="B47:C47"/>
    <mergeCell ref="D47:E47"/>
    <mergeCell ref="F47:G47"/>
    <mergeCell ref="R47:S47"/>
    <mergeCell ref="H47:I47"/>
    <mergeCell ref="D14:E14"/>
    <mergeCell ref="F14:G14"/>
    <mergeCell ref="R14:S14"/>
    <mergeCell ref="B13:S13"/>
    <mergeCell ref="H14:I14"/>
    <mergeCell ref="J14:K14"/>
  </mergeCells>
  <printOptions/>
  <pageMargins left="0.75" right="0.47" top="1" bottom="1" header="0.4921259845" footer="0.4921259845"/>
  <pageSetup orientation="landscape" paperSize="9" r:id="rId4"/>
  <headerFooter alignWithMargins="0">
    <oddHeader>&amp;C&amp;"Arial,Fett"ERGEBNISSE U18-BUNDESTAGSWAHL AM 18.09.2009&amp;"Arial,Standard" im Wahlkreis 195 - Greiz / Altenburger Land</oddHeader>
    <oddFooter>&amp;L&amp;"Arial,Fett"&amp;12U18-Wahllokal Nr. 275&amp;"Arial,Standard"&amp;10
&amp;"Arial,Fett Kursiv"Jugendfeuerwehr Mohlsdorf&amp;RErstellung: Jugendfeuerwehr Mohlsdorf
Zur Nutzung in den Schulen freigegeben.</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Jugendfeuerwehr Mohlsdorf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Riedel</dc:creator>
  <cp:keywords/>
  <dc:description/>
  <cp:lastModifiedBy>Robert Riedel</cp:lastModifiedBy>
  <cp:lastPrinted>2009-09-19T19:37:32Z</cp:lastPrinted>
  <dcterms:created xsi:type="dcterms:W3CDTF">2009-02-08T16:07:03Z</dcterms:created>
  <dcterms:modified xsi:type="dcterms:W3CDTF">2009-09-20T08:32:56Z</dcterms:modified>
  <cp:category/>
  <cp:version/>
  <cp:contentType/>
  <cp:contentStatus/>
</cp:coreProperties>
</file>